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rio" sheetId="1" state="visible" r:id="rId2"/>
    <sheet name="Grup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<sst xmlns="http://schemas.openxmlformats.org/spreadsheetml/2006/main" count="138" uniqueCount="69">
  <si>
    <t xml:space="preserve">ENGENHARIA DE ALIMENTOS</t>
  </si>
  <si>
    <t xml:space="preserve"> </t>
  </si>
  <si>
    <t xml:space="preserve">Atividades Complementares</t>
  </si>
  <si>
    <t xml:space="preserve">Matriz 655</t>
  </si>
  <si>
    <t xml:space="preserve">DD</t>
  </si>
  <si>
    <t xml:space="preserve">MM</t>
  </si>
  <si>
    <t xml:space="preserve">AA</t>
  </si>
  <si>
    <t xml:space="preserve">Aluno:</t>
  </si>
  <si>
    <t xml:space="preserve">RA:</t>
  </si>
  <si>
    <t xml:space="preserve">Data:</t>
  </si>
  <si>
    <t xml:space="preserve">Ordem</t>
  </si>
  <si>
    <t xml:space="preserve">Descrição da atividade desenvolvida</t>
  </si>
  <si>
    <t xml:space="preserve">Id</t>
  </si>
  <si>
    <t xml:space="preserve">G</t>
  </si>
  <si>
    <t xml:space="preserve">It</t>
  </si>
  <si>
    <t xml:space="preserve">Pt</t>
  </si>
  <si>
    <t xml:space="preserve">Un</t>
  </si>
  <si>
    <t xml:space="preserve">Qt</t>
  </si>
  <si>
    <t xml:space="preserve">T</t>
  </si>
  <si>
    <t xml:space="preserve">TOTALIZAÇÃO</t>
  </si>
  <si>
    <t xml:space="preserve">RESULTADO</t>
  </si>
  <si>
    <t xml:space="preserve">Grupo</t>
  </si>
  <si>
    <t xml:space="preserve">TOTAL</t>
  </si>
  <si>
    <t xml:space="preserve">Pontuação mínima</t>
  </si>
  <si>
    <t xml:space="preserve">Total</t>
  </si>
  <si>
    <t xml:space="preserve">Descrição da atividade</t>
  </si>
  <si>
    <t xml:space="preserve">Itens obrigatórios</t>
  </si>
  <si>
    <t xml:space="preserve">Formação social (pode optar por fazer um dos itens)</t>
  </si>
  <si>
    <t xml:space="preserve">S</t>
  </si>
  <si>
    <t xml:space="preserve">Atividades esportivas (participação efetiva em atividades de musculação, funcional, artes maciais, entre outros)</t>
  </si>
  <si>
    <t xml:space="preserve">U</t>
  </si>
  <si>
    <t xml:space="preserve">Participação como atleta em eventos esportivos</t>
  </si>
  <si>
    <t xml:space="preserve">Formação cultural</t>
  </si>
  <si>
    <t xml:space="preserve">Cursos de língua estrangeira com duração mínima de um semestre ou 30 horas de curso.</t>
  </si>
  <si>
    <t xml:space="preserve">Formação humana (pode optar por fazer um dos itens)</t>
  </si>
  <si>
    <t xml:space="preserve">Participação em órgãos representativos da instituição (colegiados, centros acadêmicos, representantes de turma, comissões internas, entre outras)</t>
  </si>
  <si>
    <t xml:space="preserve">H</t>
  </si>
  <si>
    <t xml:space="preserve">Atuação como docente não remunerado em cursos preparatórios e de reforço escolar  (mínimo 10 horas)</t>
  </si>
  <si>
    <t xml:space="preserve">Participação efetiva em trabalhos voluntários e atividades comunitárias (auxílio em festas comunitárias, igrejas, feira de profissões, entre outras)</t>
  </si>
  <si>
    <t xml:space="preserve">Participação em programa de monitoria de disciplinas do currículo do curso (mínimo 10 horas)</t>
  </si>
  <si>
    <t xml:space="preserve">Formação técnica-cientifica </t>
  </si>
  <si>
    <t xml:space="preserve">Publicação em anais de eventos técnico-científico (ensino, pesquisa, extensão e inovação)</t>
  </si>
  <si>
    <t xml:space="preserve">Participação em evento técnico-científico da sua área de formação (mínimo 5 horas)</t>
  </si>
  <si>
    <t xml:space="preserve">Participação em cursos extraordinários da sua área de formação, de fundamento científico, de gestão, tecnologias de informação, de inovação ou de empreendedorismo (mínimo 5 horas)</t>
  </si>
  <si>
    <t xml:space="preserve">Itens eletivos</t>
  </si>
  <si>
    <t xml:space="preserve">Formação complementar</t>
  </si>
  <si>
    <t xml:space="preserve">Participação em atividades artísticas e culturais, tais como: banda marcial, teatro, coral, radioamadorismo e outras</t>
  </si>
  <si>
    <t xml:space="preserve">Participação efetiva em organização de exposições e seminários de caráter artístico ou cultural</t>
  </si>
  <si>
    <t xml:space="preserve">Participação como expositor em exposição artística ou cultural</t>
  </si>
  <si>
    <t xml:space="preserve">Participação efetiva em CIPAS, associações de bairros, brigadas de incêndio e associações escolares</t>
  </si>
  <si>
    <t xml:space="preserve">Atuação como instrutor em palestras técnicas, seminários, cursos da área específica, desde que não remunerados</t>
  </si>
  <si>
    <t xml:space="preserve">Participação como protagonista em eventos de extensão</t>
  </si>
  <si>
    <t xml:space="preserve">Participação em projetos de extensão e de interesse social</t>
  </si>
  <si>
    <t xml:space="preserve">Participação como apresentador de trabalhos em palestras, congressos e seminários técnico-científicos</t>
  </si>
  <si>
    <t xml:space="preserve">Participação em projetos de iniciação científica, tecnológica e de inovação relacionados com o objetivo do curso</t>
  </si>
  <si>
    <t xml:space="preserve">Participação como expositor em exposições técnico-científicas</t>
  </si>
  <si>
    <t xml:space="preserve">Participação efetiva na organização de exposições e seminários de caráter acadêmico</t>
  </si>
  <si>
    <t xml:space="preserve">Publicações em periódicos científicos com Qualis</t>
  </si>
  <si>
    <t xml:space="preserve">Publicações em revistas técnicas</t>
  </si>
  <si>
    <t xml:space="preserve">Estágio não obrigatório na área do curso</t>
  </si>
  <si>
    <t xml:space="preserve">Trabalho com vínculo empregatício, desde que na área do curso</t>
  </si>
  <si>
    <t xml:space="preserve">Trabalho como empreendedor na área do curso</t>
  </si>
  <si>
    <t xml:space="preserve">Participação em visitas técnicas organizadas pela UTFPR</t>
  </si>
  <si>
    <t xml:space="preserve">Participação e aprovação em disciplinas de enriquecimento curricular de interesse do Curso, desde que tais disciplinas tenham sido aprovadas pelo Colegiado de curso e estejam de acordo com Projeto Pedagógico do curso</t>
  </si>
  <si>
    <t xml:space="preserve">Participação em Empresa Júnior, Hotel tecnológico, Incubadora Tecnológica </t>
  </si>
  <si>
    <t xml:space="preserve">Participação em projetos multidisciplinar ou interdisciplinares</t>
  </si>
  <si>
    <t xml:space="preserve">Referência</t>
  </si>
  <si>
    <t xml:space="preserve">Grupo </t>
  </si>
  <si>
    <t xml:space="preserve">Pontuação mínima total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</si>
</sst>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C00000"/>
      <name val="Calibri"/>
      <family val="0"/>
      <charset val="1"/>
    </font>
    <font>
      <b val="true"/>
      <sz val="12"/>
      <color rgb="FF0070C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28"/>
      <color rgb="FF000000"/>
      <name val="Calibri"/>
      <family val="0"/>
      <charset val="1"/>
    </font>
    <font>
      <b val="true"/>
      <sz val="11"/>
      <color rgb="FF0070C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ECECEC"/>
        <bgColor rgb="FFE2EFD9"/>
      </patternFill>
    </fill>
    <fill>
      <patternFill patternType="solid">
        <fgColor rgb="FFFFFFFF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FC7CE"/>
      </patternFill>
    </fill>
    <fill>
      <patternFill patternType="solid">
        <fgColor rgb="FFBFBFBF"/>
        <bgColor rgb="FFB4C6E7"/>
      </patternFill>
    </fill>
    <fill>
      <patternFill patternType="solid">
        <fgColor rgb="FF2F5496"/>
        <bgColor rgb="FF4472C4"/>
      </patternFill>
    </fill>
    <fill>
      <patternFill patternType="solid">
        <fgColor rgb="FFD9E2F3"/>
        <bgColor rgb="FFD8D8D8"/>
      </patternFill>
    </fill>
    <fill>
      <patternFill patternType="solid">
        <fgColor rgb="FFB4C6E7"/>
        <bgColor rgb="FFBFBFBF"/>
      </patternFill>
    </fill>
    <fill>
      <patternFill patternType="solid">
        <fgColor rgb="FF8EAADB"/>
        <bgColor rgb="FFA5A5A5"/>
      </patternFill>
    </fill>
    <fill>
      <patternFill patternType="solid">
        <fgColor rgb="FF4472C4"/>
        <bgColor rgb="FF666699"/>
      </patternFill>
    </fill>
    <fill>
      <patternFill patternType="solid">
        <fgColor rgb="FFC5E0B3"/>
        <bgColor rgb="FFD8D8D8"/>
      </patternFill>
    </fill>
    <fill>
      <patternFill patternType="solid">
        <fgColor rgb="FFE2EFD9"/>
        <bgColor rgb="FFECECEC"/>
      </patternFill>
    </fill>
    <fill>
      <patternFill patternType="solid">
        <fgColor rgb="FF7F7F7F"/>
        <bgColor rgb="FF666699"/>
      </patternFill>
    </fill>
    <fill>
      <patternFill patternType="solid">
        <fgColor rgb="FFA5A5A5"/>
        <bgColor rgb="FF8EAADB"/>
      </patternFill>
    </fill>
    <fill>
      <patternFill patternType="solid">
        <fgColor rgb="FFD8D8D8"/>
        <bgColor rgb="FFD9E2F3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4">
    <dxf>
      <font>
        <color rgb="FFFF0000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0070C0"/>
      </font>
      <fill>
        <patternFill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7F7F7F"/>
      <rgbColor rgb="FF8EAADB"/>
      <rgbColor rgb="FF993366"/>
      <rgbColor rgb="FFECECEC"/>
      <rgbColor rgb="FFD9E2F3"/>
      <rgbColor rgb="FF660066"/>
      <rgbColor rgb="FFFF8080"/>
      <rgbColor rgb="FF0070C0"/>
      <rgbColor rgb="FFB4C6E7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D8D8D8"/>
      <rgbColor rgb="FFE2EFD9"/>
      <rgbColor rgb="FFFFFF99"/>
      <rgbColor rgb="FFC5E0B3"/>
      <rgbColor rgb="FFFFC7CE"/>
      <rgbColor rgb="FFCC99FF"/>
      <rgbColor rgb="FFF7CAAC"/>
      <rgbColor rgb="FF4472C4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47520</xdr:colOff>
      <xdr:row>1</xdr:row>
      <xdr:rowOff>38160</xdr:rowOff>
    </xdr:from>
    <xdr:to>
      <xdr:col>2</xdr:col>
      <xdr:colOff>506520</xdr:colOff>
      <xdr:row>3</xdr:row>
      <xdr:rowOff>170640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228960" y="152280"/>
          <a:ext cx="922680" cy="5133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17</xdr:col>
      <xdr:colOff>200160</xdr:colOff>
      <xdr:row>1</xdr:row>
      <xdr:rowOff>19080</xdr:rowOff>
    </xdr:from>
    <xdr:to>
      <xdr:col>18</xdr:col>
      <xdr:colOff>366480</xdr:colOff>
      <xdr:row>3</xdr:row>
      <xdr:rowOff>170640</xdr:rowOff>
    </xdr:to>
    <xdr:pic>
      <xdr:nvPicPr>
        <xdr:cNvPr id="1" name="image2.png" descr=""/>
        <xdr:cNvPicPr/>
      </xdr:nvPicPr>
      <xdr:blipFill>
        <a:blip r:embed="rId2"/>
        <a:stretch/>
      </xdr:blipFill>
      <xdr:spPr>
        <a:xfrm>
          <a:off x="9006840" y="133200"/>
          <a:ext cx="579600" cy="5324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U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RowHeight="15" zeroHeight="false" outlineLevelRow="0" outlineLevelCol="0"/>
  <cols>
    <col collapsed="false" customWidth="true" hidden="false" outlineLevel="0" max="1" min="1" style="0" width="2.57"/>
    <col collapsed="false" customWidth="true" hidden="false" outlineLevel="0" max="2" min="2" style="0" width="6.57"/>
    <col collapsed="false" customWidth="true" hidden="false" outlineLevel="0" max="3" min="3" style="0" width="9.29"/>
    <col collapsed="false" customWidth="true" hidden="false" outlineLevel="0" max="4" min="4" style="0" width="8.14"/>
    <col collapsed="false" customWidth="true" hidden="false" outlineLevel="0" max="5" min="5" style="0" width="9.43"/>
    <col collapsed="false" customWidth="true" hidden="false" outlineLevel="0" max="7" min="6" style="0" width="9.13"/>
    <col collapsed="false" customWidth="true" hidden="false" outlineLevel="0" max="10" min="8" style="0" width="9.71"/>
    <col collapsed="false" customWidth="true" hidden="false" outlineLevel="0" max="11" min="11" style="0" width="6.42"/>
    <col collapsed="false" customWidth="true" hidden="false" outlineLevel="0" max="12" min="12" style="0" width="8.29"/>
    <col collapsed="false" customWidth="true" hidden="false" outlineLevel="0" max="13" min="13" style="0" width="5.01"/>
    <col collapsed="false" customWidth="true" hidden="false" outlineLevel="0" max="14" min="14" style="0" width="4.86"/>
    <col collapsed="false" customWidth="true" hidden="false" outlineLevel="0" max="15" min="15" style="0" width="5.43"/>
    <col collapsed="false" customWidth="true" hidden="false" outlineLevel="0" max="16" min="16" style="0" width="5.86"/>
    <col collapsed="false" customWidth="true" hidden="false" outlineLevel="0" max="17" min="17" style="0" width="5.57"/>
    <col collapsed="false" customWidth="true" hidden="false" outlineLevel="0" max="18" min="18" style="0" width="5.86"/>
    <col collapsed="false" customWidth="true" hidden="false" outlineLevel="0" max="19" min="19" style="0" width="6.42"/>
    <col collapsed="false" customWidth="true" hidden="false" outlineLevel="0" max="20" min="20" style="0" width="8"/>
    <col collapsed="false" customWidth="true" hidden="false" outlineLevel="0" max="26" min="21" style="0" width="8.71"/>
    <col collapsed="false" customWidth="true" hidden="false" outlineLevel="0" max="1025" min="27" style="0" width="14.43"/>
  </cols>
  <sheetData>
    <row r="1" customFormat="false" ht="9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5" hidden="false" customHeight="false" outlineLevel="0" collapsed="false"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P2" s="3" t="s">
        <v>1</v>
      </c>
    </row>
    <row r="3" customFormat="false" ht="15" hidden="false" customHeight="false" outlineLevel="0" collapsed="false">
      <c r="E3" s="4" t="s">
        <v>2</v>
      </c>
      <c r="F3" s="4"/>
      <c r="G3" s="4"/>
      <c r="H3" s="4"/>
      <c r="I3" s="4"/>
      <c r="J3" s="4"/>
      <c r="K3" s="4"/>
      <c r="L3" s="4"/>
      <c r="M3" s="4"/>
      <c r="N3" s="4"/>
    </row>
    <row r="4" customFormat="false" ht="15" hidden="false" customHeight="false" outlineLevel="0" collapsed="false">
      <c r="B4" s="1"/>
      <c r="C4" s="1"/>
      <c r="D4" s="1"/>
      <c r="E4" s="5" t="s">
        <v>3</v>
      </c>
      <c r="F4" s="5"/>
      <c r="G4" s="5"/>
      <c r="H4" s="5"/>
      <c r="I4" s="5"/>
      <c r="J4" s="5"/>
      <c r="K4" s="5"/>
      <c r="L4" s="5"/>
      <c r="M4" s="5"/>
      <c r="N4" s="5"/>
      <c r="O4" s="1"/>
      <c r="P4" s="1"/>
      <c r="Q4" s="1"/>
      <c r="R4" s="1"/>
      <c r="S4" s="1"/>
    </row>
    <row r="5" customFormat="false" ht="14.25" hidden="false" customHeight="true" outlineLevel="0" collapsed="false">
      <c r="Q5" s="6" t="s">
        <v>4</v>
      </c>
      <c r="R5" s="6" t="s">
        <v>5</v>
      </c>
      <c r="S5" s="6" t="s">
        <v>6</v>
      </c>
    </row>
    <row r="6" customFormat="false" ht="15" hidden="false" customHeight="false" outlineLevel="0" collapsed="false"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9" t="s">
        <v>8</v>
      </c>
      <c r="M6" s="10"/>
      <c r="N6" s="10"/>
      <c r="O6" s="10"/>
      <c r="P6" s="11" t="s">
        <v>9</v>
      </c>
      <c r="Q6" s="10"/>
      <c r="R6" s="10"/>
      <c r="S6" s="10"/>
    </row>
    <row r="7" customFormat="false" ht="9.75" hidden="false" customHeight="true" outlineLevel="0" collapsed="false"/>
    <row r="8" customFormat="false" ht="15" hidden="false" customHeight="false" outlineLevel="0" collapsed="false">
      <c r="B8" s="7" t="s">
        <v>10</v>
      </c>
      <c r="C8" s="12" t="s">
        <v>11</v>
      </c>
      <c r="D8" s="12"/>
      <c r="E8" s="12"/>
      <c r="F8" s="12"/>
      <c r="G8" s="12"/>
      <c r="H8" s="12"/>
      <c r="I8" s="12"/>
      <c r="J8" s="12"/>
      <c r="K8" s="12"/>
      <c r="L8" s="12"/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  <c r="S8" s="6" t="s">
        <v>18</v>
      </c>
    </row>
    <row r="9" customFormat="false" ht="15" hidden="false" customHeight="false" outlineLevel="0" collapsed="false">
      <c r="B9" s="13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6" t="str">
        <f aca="false">IFERROR(VLOOKUP(M9,Grupos!$C$2:$G$31,2,0),"    ")</f>
        <v>    </v>
      </c>
      <c r="O9" s="17" t="str">
        <f aca="false">IFERROR(VLOOKUP(M9,Grupos!$C$2:$G$31,3,0),"  ")</f>
        <v>  </v>
      </c>
      <c r="P9" s="17" t="str">
        <f aca="false">IFERROR(VLOOKUP(M9,Grupos!$C$2:$G$31,4,0),"  ")</f>
        <v>  </v>
      </c>
      <c r="Q9" s="17" t="str">
        <f aca="false">IFERROR(VLOOKUP(M9,Grupos!$C$2:$G$31,5,0),"  ")</f>
        <v>  </v>
      </c>
      <c r="R9" s="15"/>
      <c r="S9" s="17" t="str">
        <f aca="false">IFERROR(P9*R9,"  ")</f>
        <v>  </v>
      </c>
    </row>
    <row r="10" customFormat="false" ht="15" hidden="false" customHeight="false" outlineLevel="0" collapsed="false">
      <c r="B10" s="13" t="e">
        <f aca="false">IF(C10=" "," ",B9+1)</f>
        <v>#VALUE!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 t="s">
        <v>1</v>
      </c>
      <c r="N10" s="16" t="str">
        <f aca="false">IFERROR(VLOOKUP(M10,Grupos!$C$2:$G$31,2,0),"    ")</f>
        <v>    </v>
      </c>
      <c r="O10" s="17" t="str">
        <f aca="false">IFERROR(VLOOKUP(M10,Grupos!$C$2:$G$31,3,0),"  ")</f>
        <v>  </v>
      </c>
      <c r="P10" s="17" t="str">
        <f aca="false">IFERROR(VLOOKUP(M10,Grupos!$C$2:$G$31,4,0),"  ")</f>
        <v>  </v>
      </c>
      <c r="Q10" s="17" t="str">
        <f aca="false">IFERROR(VLOOKUP(M10,Grupos!$C$2:$G$31,5,0),"  ")</f>
        <v>  </v>
      </c>
      <c r="R10" s="15" t="s">
        <v>1</v>
      </c>
      <c r="S10" s="17" t="str">
        <f aca="false">IFERROR(P10*R10,"  ")</f>
        <v>  </v>
      </c>
    </row>
    <row r="11" customFormat="false" ht="15" hidden="false" customHeight="false" outlineLevel="0" collapsed="false">
      <c r="B11" s="13" t="str">
        <f aca="false">IF(C11=" "," ",B10+1)</f>
        <v> </v>
      </c>
      <c r="C11" s="14" t="s">
        <v>1</v>
      </c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6" t="str">
        <f aca="false">IFERROR(VLOOKUP(M11,Grupos!$C$2:$G$31,2,0),"    ")</f>
        <v>    </v>
      </c>
      <c r="O11" s="17" t="str">
        <f aca="false">IFERROR(VLOOKUP(M11,Grupos!$C$2:$G$31,3,0),"  ")</f>
        <v>  </v>
      </c>
      <c r="P11" s="17" t="str">
        <f aca="false">IFERROR(VLOOKUP(M11,Grupos!$C$2:$G$31,4,0),"  ")</f>
        <v>  </v>
      </c>
      <c r="Q11" s="17" t="str">
        <f aca="false">IFERROR(VLOOKUP(M11,Grupos!$C$2:$G$31,5,0),"  ")</f>
        <v>  </v>
      </c>
      <c r="R11" s="15"/>
      <c r="S11" s="17" t="str">
        <f aca="false">IFERROR(P11*R11,"  ")</f>
        <v>  </v>
      </c>
    </row>
    <row r="12" customFormat="false" ht="15" hidden="false" customHeight="false" outlineLevel="0" collapsed="false">
      <c r="B12" s="13" t="str">
        <f aca="false">IF(C12=" "," ",B11+1)</f>
        <v> </v>
      </c>
      <c r="C12" s="14" t="s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6" t="str">
        <f aca="false">IFERROR(VLOOKUP(M12,Grupos!$C$2:$G$31,2,0),"    ")</f>
        <v>    </v>
      </c>
      <c r="O12" s="17" t="str">
        <f aca="false">IFERROR(VLOOKUP(M12,Grupos!$C$2:$G$31,3,0),"  ")</f>
        <v>  </v>
      </c>
      <c r="P12" s="17" t="str">
        <f aca="false">IFERROR(VLOOKUP(M12,Grupos!$C$2:$G$31,4,0),"  ")</f>
        <v>  </v>
      </c>
      <c r="Q12" s="17" t="str">
        <f aca="false">IFERROR(VLOOKUP(M12,Grupos!$C$2:$G$31,5,0),"  ")</f>
        <v>  </v>
      </c>
      <c r="R12" s="15"/>
      <c r="S12" s="17" t="str">
        <f aca="false">IFERROR(P12*R12,"  ")</f>
        <v>  </v>
      </c>
    </row>
    <row r="13" customFormat="false" ht="15" hidden="false" customHeight="false" outlineLevel="0" collapsed="false">
      <c r="B13" s="13" t="str">
        <f aca="false">IF(C13=" "," ",B12+1)</f>
        <v> </v>
      </c>
      <c r="C13" s="14" t="s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6" t="str">
        <f aca="false">IFERROR(VLOOKUP(M13,Grupos!$C$2:$G$31,2,0),"    ")</f>
        <v>    </v>
      </c>
      <c r="O13" s="17" t="str">
        <f aca="false">IFERROR(VLOOKUP(M13,Grupos!$C$2:$G$31,3,0),"  ")</f>
        <v>  </v>
      </c>
      <c r="P13" s="17" t="str">
        <f aca="false">IFERROR(VLOOKUP(M13,Grupos!$C$2:$G$31,4,0),"  ")</f>
        <v>  </v>
      </c>
      <c r="Q13" s="17" t="str">
        <f aca="false">IFERROR(VLOOKUP(M13,Grupos!$C$2:$G$31,5,0),"  ")</f>
        <v>  </v>
      </c>
      <c r="R13" s="15"/>
      <c r="S13" s="17" t="str">
        <f aca="false">IFERROR(P13*R13,"  ")</f>
        <v>  </v>
      </c>
    </row>
    <row r="14" customFormat="false" ht="15" hidden="false" customHeight="false" outlineLevel="0" collapsed="false">
      <c r="B14" s="13" t="str">
        <f aca="false">IF(C14=" "," ",B13+1)</f>
        <v> </v>
      </c>
      <c r="C14" s="14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6" t="str">
        <f aca="false">IFERROR(VLOOKUP(M14,Grupos!$C$2:$G$31,2,0),"    ")</f>
        <v>    </v>
      </c>
      <c r="O14" s="17" t="str">
        <f aca="false">IFERROR(VLOOKUP(M14,Grupos!$C$2:$G$31,3,0),"  ")</f>
        <v>  </v>
      </c>
      <c r="P14" s="17" t="str">
        <f aca="false">IFERROR(VLOOKUP(M14,Grupos!$C$2:$G$31,4,0),"  ")</f>
        <v>  </v>
      </c>
      <c r="Q14" s="17" t="str">
        <f aca="false">IFERROR(VLOOKUP(M14,Grupos!$C$2:$G$31,5,0),"  ")</f>
        <v>  </v>
      </c>
      <c r="R14" s="15"/>
      <c r="S14" s="17" t="str">
        <f aca="false">IFERROR(P14*R14,"  ")</f>
        <v>  </v>
      </c>
    </row>
    <row r="15" customFormat="false" ht="15" hidden="false" customHeight="false" outlineLevel="0" collapsed="false">
      <c r="B15" s="13" t="str">
        <f aca="false">IF(C15=" "," ",B14+1)</f>
        <v> </v>
      </c>
      <c r="C15" s="14" t="s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6" t="str">
        <f aca="false">IFERROR(VLOOKUP(M15,Grupos!$C$2:$G$31,2,0),"    ")</f>
        <v>    </v>
      </c>
      <c r="O15" s="17" t="str">
        <f aca="false">IFERROR(VLOOKUP(M15,Grupos!$C$2:$G$31,3,0),"  ")</f>
        <v>  </v>
      </c>
      <c r="P15" s="17" t="str">
        <f aca="false">IFERROR(VLOOKUP(M15,Grupos!$C$2:$G$31,4,0),"  ")</f>
        <v>  </v>
      </c>
      <c r="Q15" s="17" t="str">
        <f aca="false">IFERROR(VLOOKUP(M15,Grupos!$C$2:$G$31,5,0),"  ")</f>
        <v>  </v>
      </c>
      <c r="R15" s="15"/>
      <c r="S15" s="17" t="str">
        <f aca="false">IFERROR(P15*R15,"  ")</f>
        <v>  </v>
      </c>
    </row>
    <row r="16" customFormat="false" ht="15" hidden="false" customHeight="false" outlineLevel="0" collapsed="false">
      <c r="B16" s="13" t="str">
        <f aca="false">IF(C16=" "," ",B15+1)</f>
        <v> </v>
      </c>
      <c r="C16" s="14" t="s">
        <v>1</v>
      </c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6" t="str">
        <f aca="false">IFERROR(VLOOKUP(M16,Grupos!$C$2:$G$31,2,0),"    ")</f>
        <v>    </v>
      </c>
      <c r="O16" s="17" t="str">
        <f aca="false">IFERROR(VLOOKUP(M16,Grupos!$C$2:$G$31,3,0),"  ")</f>
        <v>  </v>
      </c>
      <c r="P16" s="17" t="str">
        <f aca="false">IFERROR(VLOOKUP(M16,Grupos!$C$2:$G$31,4,0),"  ")</f>
        <v>  </v>
      </c>
      <c r="Q16" s="17" t="str">
        <f aca="false">IFERROR(VLOOKUP(M16,Grupos!$C$2:$G$31,5,0),"  ")</f>
        <v>  </v>
      </c>
      <c r="R16" s="15"/>
      <c r="S16" s="17" t="str">
        <f aca="false">IFERROR(P16*R16,"  ")</f>
        <v>  </v>
      </c>
    </row>
    <row r="17" customFormat="false" ht="15" hidden="false" customHeight="false" outlineLevel="0" collapsed="false">
      <c r="B17" s="13" t="str">
        <f aca="false">IF(C17=" "," ",B16+1)</f>
        <v> </v>
      </c>
      <c r="C17" s="14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6" t="str">
        <f aca="false">IFERROR(VLOOKUP(M17,Grupos!$C$2:$G$31,2,0),"    ")</f>
        <v>    </v>
      </c>
      <c r="O17" s="17" t="str">
        <f aca="false">IFERROR(VLOOKUP(M17,Grupos!$C$2:$G$31,3,0),"  ")</f>
        <v>  </v>
      </c>
      <c r="P17" s="17" t="str">
        <f aca="false">IFERROR(VLOOKUP(M17,Grupos!$C$2:$G$31,4,0),"  ")</f>
        <v>  </v>
      </c>
      <c r="Q17" s="17" t="str">
        <f aca="false">IFERROR(VLOOKUP(M17,Grupos!$C$2:$G$31,5,0),"  ")</f>
        <v>  </v>
      </c>
      <c r="R17" s="15"/>
      <c r="S17" s="17" t="str">
        <f aca="false">IFERROR(P17*R17,"  ")</f>
        <v>  </v>
      </c>
    </row>
    <row r="18" customFormat="false" ht="15" hidden="false" customHeight="false" outlineLevel="0" collapsed="false">
      <c r="B18" s="13" t="str">
        <f aca="false">IF(C18=" "," ",B17+1)</f>
        <v> </v>
      </c>
      <c r="C18" s="14" t="s">
        <v>1</v>
      </c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6" t="str">
        <f aca="false">IFERROR(VLOOKUP(M18,Grupos!$C$2:$G$31,2,0),"    ")</f>
        <v>    </v>
      </c>
      <c r="O18" s="17" t="str">
        <f aca="false">IFERROR(VLOOKUP(M18,Grupos!$C$2:$G$31,3,0),"  ")</f>
        <v>  </v>
      </c>
      <c r="P18" s="17" t="str">
        <f aca="false">IFERROR(VLOOKUP(M18,Grupos!$C$2:$G$31,4,0),"  ")</f>
        <v>  </v>
      </c>
      <c r="Q18" s="17" t="str">
        <f aca="false">IFERROR(VLOOKUP(M18,Grupos!$C$2:$G$31,5,0),"  ")</f>
        <v>  </v>
      </c>
      <c r="R18" s="15"/>
      <c r="S18" s="17" t="str">
        <f aca="false">IFERROR(P18*R18,"  ")</f>
        <v>  </v>
      </c>
    </row>
    <row r="19" customFormat="false" ht="15" hidden="false" customHeight="false" outlineLevel="0" collapsed="false">
      <c r="B19" s="13" t="str">
        <f aca="false">IF(C19=" "," ",B18+1)</f>
        <v> </v>
      </c>
      <c r="C19" s="14" t="s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6" t="str">
        <f aca="false">IFERROR(VLOOKUP(M19,Grupos!$C$2:$G$31,2,0),"    ")</f>
        <v>    </v>
      </c>
      <c r="O19" s="17" t="str">
        <f aca="false">IFERROR(VLOOKUP(M19,Grupos!$C$2:$G$31,3,0),"  ")</f>
        <v>  </v>
      </c>
      <c r="P19" s="17" t="str">
        <f aca="false">IFERROR(VLOOKUP(M19,Grupos!$C$2:$G$31,4,0),"  ")</f>
        <v>  </v>
      </c>
      <c r="Q19" s="17" t="str">
        <f aca="false">IFERROR(VLOOKUP(M19,Grupos!$C$2:$G$31,5,0),"  ")</f>
        <v>  </v>
      </c>
      <c r="R19" s="15"/>
      <c r="S19" s="17" t="str">
        <f aca="false">IFERROR(P19*R19,"  ")</f>
        <v>  </v>
      </c>
    </row>
    <row r="20" customFormat="false" ht="15" hidden="false" customHeight="false" outlineLevel="0" collapsed="false">
      <c r="B20" s="13" t="str">
        <f aca="false">IF(C20=" "," ",B19+1)</f>
        <v> </v>
      </c>
      <c r="C20" s="14" t="s">
        <v>1</v>
      </c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6" t="str">
        <f aca="false">IFERROR(VLOOKUP(M20,Grupos!$C$2:$G$31,2,0),"    ")</f>
        <v>    </v>
      </c>
      <c r="O20" s="17" t="str">
        <f aca="false">IFERROR(VLOOKUP(M20,Grupos!$C$2:$G$31,3,0),"  ")</f>
        <v>  </v>
      </c>
      <c r="P20" s="17" t="str">
        <f aca="false">IFERROR(VLOOKUP(M20,Grupos!$C$2:$G$31,4,0),"  ")</f>
        <v>  </v>
      </c>
      <c r="Q20" s="17" t="str">
        <f aca="false">IFERROR(VLOOKUP(M20,Grupos!$C$2:$G$31,5,0),"  ")</f>
        <v>  </v>
      </c>
      <c r="R20" s="15"/>
      <c r="S20" s="17" t="str">
        <f aca="false">IFERROR(P20*R20,"  ")</f>
        <v>  </v>
      </c>
    </row>
    <row r="21" customFormat="false" ht="15.75" hidden="false" customHeight="true" outlineLevel="0" collapsed="false">
      <c r="B21" s="13" t="str">
        <f aca="false">IF(C21=" "," ",B20+1)</f>
        <v> </v>
      </c>
      <c r="C21" s="14" t="s">
        <v>1</v>
      </c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6" t="str">
        <f aca="false">IFERROR(VLOOKUP(M21,Grupos!$C$2:$G$31,2,0),"    ")</f>
        <v>    </v>
      </c>
      <c r="O21" s="17" t="str">
        <f aca="false">IFERROR(VLOOKUP(M21,Grupos!$C$2:$G$31,3,0),"  ")</f>
        <v>  </v>
      </c>
      <c r="P21" s="17" t="str">
        <f aca="false">IFERROR(VLOOKUP(M21,Grupos!$C$2:$G$31,4,0),"  ")</f>
        <v>  </v>
      </c>
      <c r="Q21" s="17" t="str">
        <f aca="false">IFERROR(VLOOKUP(M21,Grupos!$C$2:$G$31,5,0),"  ")</f>
        <v>  </v>
      </c>
      <c r="R21" s="15"/>
      <c r="S21" s="17" t="str">
        <f aca="false">IFERROR(P21*R21,"  ")</f>
        <v>  </v>
      </c>
    </row>
    <row r="22" customFormat="false" ht="15.75" hidden="false" customHeight="true" outlineLevel="0" collapsed="false">
      <c r="B22" s="13" t="str">
        <f aca="false">IF(C22=" "," ",B21+1)</f>
        <v> </v>
      </c>
      <c r="C22" s="14" t="s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16" t="str">
        <f aca="false">IFERROR(VLOOKUP(M22,Grupos!$C$2:$G$31,2,0),"    ")</f>
        <v>    </v>
      </c>
      <c r="O22" s="17" t="str">
        <f aca="false">IFERROR(VLOOKUP(M22,Grupos!$C$2:$G$31,3,0),"  ")</f>
        <v>  </v>
      </c>
      <c r="P22" s="17" t="str">
        <f aca="false">IFERROR(VLOOKUP(M22,Grupos!$C$2:$G$31,4,0),"  ")</f>
        <v>  </v>
      </c>
      <c r="Q22" s="17" t="str">
        <f aca="false">IFERROR(VLOOKUP(M22,Grupos!$C$2:$G$31,5,0),"  ")</f>
        <v>  </v>
      </c>
      <c r="R22" s="15"/>
      <c r="S22" s="17" t="str">
        <f aca="false">IFERROR(P22*R22,"  ")</f>
        <v>  </v>
      </c>
    </row>
    <row r="23" customFormat="false" ht="15.75" hidden="false" customHeight="true" outlineLevel="0" collapsed="false">
      <c r="B23" s="13" t="str">
        <f aca="false">IF(C23=" "," ",B22+1)</f>
        <v> </v>
      </c>
      <c r="C23" s="14" t="s">
        <v>1</v>
      </c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6" t="str">
        <f aca="false">IFERROR(VLOOKUP(M23,Grupos!$C$2:$G$31,2,0),"    ")</f>
        <v>    </v>
      </c>
      <c r="O23" s="17" t="str">
        <f aca="false">IFERROR(VLOOKUP(M23,Grupos!$C$2:$G$31,3,0),"  ")</f>
        <v>  </v>
      </c>
      <c r="P23" s="17" t="str">
        <f aca="false">IFERROR(VLOOKUP(M23,Grupos!$C$2:$G$31,4,0),"  ")</f>
        <v>  </v>
      </c>
      <c r="Q23" s="17" t="str">
        <f aca="false">IFERROR(VLOOKUP(M23,Grupos!$C$2:$G$31,5,0),"  ")</f>
        <v>  </v>
      </c>
      <c r="R23" s="15"/>
      <c r="S23" s="17" t="str">
        <f aca="false">IFERROR(P23*R23,"  ")</f>
        <v>  </v>
      </c>
    </row>
    <row r="24" customFormat="false" ht="15.75" hidden="false" customHeight="true" outlineLevel="0" collapsed="false">
      <c r="B24" s="13" t="str">
        <f aca="false">IF(C24=" "," ",B23+1)</f>
        <v> </v>
      </c>
      <c r="C24" s="14" t="s"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6" t="str">
        <f aca="false">IFERROR(VLOOKUP(M24,Grupos!$C$2:$G$31,2,0),"    ")</f>
        <v>    </v>
      </c>
      <c r="O24" s="17" t="str">
        <f aca="false">IFERROR(VLOOKUP(M24,Grupos!$C$2:$G$31,3,0),"  ")</f>
        <v>  </v>
      </c>
      <c r="P24" s="17" t="str">
        <f aca="false">IFERROR(VLOOKUP(M24,Grupos!$C$2:$G$31,4,0),"  ")</f>
        <v>  </v>
      </c>
      <c r="Q24" s="17" t="str">
        <f aca="false">IFERROR(VLOOKUP(M24,Grupos!$C$2:$G$31,5,0),"  ")</f>
        <v>  </v>
      </c>
      <c r="R24" s="15"/>
      <c r="S24" s="17" t="str">
        <f aca="false">IFERROR(P24*R24,"  ")</f>
        <v>  </v>
      </c>
    </row>
    <row r="25" customFormat="false" ht="15.75" hidden="false" customHeight="true" outlineLevel="0" collapsed="false">
      <c r="B25" s="13" t="str">
        <f aca="false">IF(C25=" "," ",B24+1)</f>
        <v> </v>
      </c>
      <c r="C25" s="14" t="s">
        <v>1</v>
      </c>
      <c r="D25" s="14"/>
      <c r="E25" s="14"/>
      <c r="F25" s="14"/>
      <c r="G25" s="14"/>
      <c r="H25" s="14"/>
      <c r="I25" s="14"/>
      <c r="J25" s="14"/>
      <c r="K25" s="14"/>
      <c r="L25" s="14"/>
      <c r="M25" s="15" t="s">
        <v>1</v>
      </c>
      <c r="N25" s="16" t="str">
        <f aca="false">IFERROR(VLOOKUP(M25,Grupos!$C$2:$G$31,2,0),"    ")</f>
        <v>    </v>
      </c>
      <c r="O25" s="17" t="str">
        <f aca="false">IFERROR(VLOOKUP(M25,Grupos!$C$2:$G$31,3,0),"  ")</f>
        <v>  </v>
      </c>
      <c r="P25" s="17" t="str">
        <f aca="false">IFERROR(VLOOKUP(M25,Grupos!$C$2:$G$31,4,0),"  ")</f>
        <v>  </v>
      </c>
      <c r="Q25" s="17" t="str">
        <f aca="false">IFERROR(VLOOKUP(M25,Grupos!$C$2:$G$31,5,0),"  ")</f>
        <v>  </v>
      </c>
      <c r="R25" s="15" t="s">
        <v>1</v>
      </c>
      <c r="S25" s="17" t="str">
        <f aca="false">IFERROR(P25*R25,"  ")</f>
        <v>  </v>
      </c>
    </row>
    <row r="26" customFormat="false" ht="15.75" hidden="false" customHeight="true" outlineLevel="0" collapsed="false">
      <c r="B26" s="13" t="str">
        <f aca="false">IF(C26=" "," ",B25+1)</f>
        <v> </v>
      </c>
      <c r="C26" s="14" t="s">
        <v>1</v>
      </c>
      <c r="D26" s="14"/>
      <c r="E26" s="14"/>
      <c r="F26" s="14"/>
      <c r="G26" s="14"/>
      <c r="H26" s="14"/>
      <c r="I26" s="14"/>
      <c r="J26" s="14"/>
      <c r="K26" s="14"/>
      <c r="L26" s="14"/>
      <c r="M26" s="15" t="s">
        <v>1</v>
      </c>
      <c r="N26" s="16" t="str">
        <f aca="false">IFERROR(VLOOKUP(M26,Grupos!$C$2:$G$31,2,0),"    ")</f>
        <v>    </v>
      </c>
      <c r="O26" s="17" t="str">
        <f aca="false">IFERROR(VLOOKUP(M26,Grupos!$C$2:$G$31,3,0),"  ")</f>
        <v>  </v>
      </c>
      <c r="P26" s="17" t="str">
        <f aca="false">IFERROR(VLOOKUP(M26,Grupos!$C$2:$G$31,4,0),"  ")</f>
        <v>  </v>
      </c>
      <c r="Q26" s="17" t="str">
        <f aca="false">IFERROR(VLOOKUP(M26,Grupos!$C$2:$G$31,5,0),"  ")</f>
        <v>  </v>
      </c>
      <c r="R26" s="15" t="s">
        <v>1</v>
      </c>
      <c r="S26" s="17" t="str">
        <f aca="false">IFERROR(P26*R26,"  ")</f>
        <v>  </v>
      </c>
    </row>
    <row r="27" customFormat="false" ht="15.75" hidden="false" customHeight="true" outlineLevel="0" collapsed="false">
      <c r="B27" s="13" t="str">
        <f aca="false">IF(C27=" "," ",B26+1)</f>
        <v> </v>
      </c>
      <c r="C27" s="14" t="s">
        <v>1</v>
      </c>
      <c r="D27" s="14"/>
      <c r="E27" s="14"/>
      <c r="F27" s="14"/>
      <c r="G27" s="14"/>
      <c r="H27" s="14"/>
      <c r="I27" s="14"/>
      <c r="J27" s="14"/>
      <c r="K27" s="14"/>
      <c r="L27" s="14"/>
      <c r="M27" s="15" t="s">
        <v>1</v>
      </c>
      <c r="N27" s="16" t="str">
        <f aca="false">IFERROR(VLOOKUP(M27,Grupos!$C$2:$G$31,2,0),"    ")</f>
        <v>    </v>
      </c>
      <c r="O27" s="17" t="str">
        <f aca="false">IFERROR(VLOOKUP(M27,Grupos!$C$2:$G$31,3,0),"  ")</f>
        <v>  </v>
      </c>
      <c r="P27" s="17" t="str">
        <f aca="false">IFERROR(VLOOKUP(M27,Grupos!$C$2:$G$31,4,0),"  ")</f>
        <v>  </v>
      </c>
      <c r="Q27" s="17" t="str">
        <f aca="false">IFERROR(VLOOKUP(M27,Grupos!$C$2:$G$31,5,0),"  ")</f>
        <v>  </v>
      </c>
      <c r="R27" s="15" t="s">
        <v>1</v>
      </c>
      <c r="S27" s="17" t="str">
        <f aca="false">IFERROR(P27*R27,"  ")</f>
        <v>  </v>
      </c>
    </row>
    <row r="28" customFormat="false" ht="15.75" hidden="false" customHeight="true" outlineLevel="0" collapsed="false">
      <c r="B28" s="13" t="str">
        <f aca="false">IF(C28=" "," ",B27+1)</f>
        <v> </v>
      </c>
      <c r="C28" s="14" t="s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5" t="s">
        <v>1</v>
      </c>
      <c r="N28" s="16" t="str">
        <f aca="false">IFERROR(VLOOKUP(M28,Grupos!$C$2:$G$31,2,0),"    ")</f>
        <v>    </v>
      </c>
      <c r="O28" s="17" t="str">
        <f aca="false">IFERROR(VLOOKUP(M28,Grupos!$C$2:$G$31,3,0),"  ")</f>
        <v>  </v>
      </c>
      <c r="P28" s="17" t="str">
        <f aca="false">IFERROR(VLOOKUP(M28,Grupos!$C$2:$G$31,4,0),"  ")</f>
        <v>  </v>
      </c>
      <c r="Q28" s="17" t="str">
        <f aca="false">IFERROR(VLOOKUP(M28,Grupos!$C$2:$G$31,5,0),"  ")</f>
        <v>  </v>
      </c>
      <c r="R28" s="15" t="s">
        <v>1</v>
      </c>
      <c r="S28" s="17" t="str">
        <f aca="false">IFERROR(P28*R28,"  ")</f>
        <v>  </v>
      </c>
    </row>
    <row r="29" customFormat="false" ht="6.75" hidden="false" customHeight="true" outlineLevel="0" collapsed="false">
      <c r="C29" s="3" t="s">
        <v>1</v>
      </c>
    </row>
    <row r="30" customFormat="false" ht="15.75" hidden="false" customHeight="true" outlineLevel="0" collapsed="false">
      <c r="B30" s="12" t="s">
        <v>19</v>
      </c>
      <c r="C30" s="12"/>
      <c r="D30" s="12"/>
      <c r="E30" s="12"/>
      <c r="F30" s="12"/>
      <c r="G30" s="12"/>
      <c r="H30" s="12"/>
      <c r="I30" s="12"/>
      <c r="J30" s="12"/>
      <c r="K30" s="3" t="s">
        <v>1</v>
      </c>
      <c r="L30" s="2" t="s">
        <v>20</v>
      </c>
      <c r="M30" s="2"/>
      <c r="N30" s="2"/>
      <c r="O30" s="2"/>
      <c r="P30" s="2"/>
      <c r="Q30" s="2"/>
      <c r="R30" s="2"/>
    </row>
    <row r="31" customFormat="false" ht="15.75" hidden="false" customHeight="true" outlineLevel="0" collapsed="false">
      <c r="B31" s="18" t="s">
        <v>21</v>
      </c>
      <c r="C31" s="18"/>
      <c r="D31" s="18"/>
      <c r="E31" s="19" t="n">
        <v>1</v>
      </c>
      <c r="F31" s="19" t="n">
        <v>2</v>
      </c>
      <c r="G31" s="19" t="n">
        <v>3</v>
      </c>
      <c r="H31" s="19" t="n">
        <v>4</v>
      </c>
      <c r="I31" s="19" t="n">
        <v>5</v>
      </c>
      <c r="J31" s="19" t="s">
        <v>22</v>
      </c>
      <c r="K31" s="3" t="s">
        <v>1</v>
      </c>
      <c r="L31" s="20" t="str">
        <f aca="false">IF(AND(E34="SUFICIENTE",F34="SUFICIENTE",G34="SUFICIENTE",H34="SUFICIENTE",I34="SUFICIENTE",J34="SUFICIENTE"),"VALIDADO","INVALIDADO")</f>
        <v>INVALIDADO</v>
      </c>
      <c r="M31" s="20"/>
      <c r="N31" s="20"/>
      <c r="O31" s="20"/>
      <c r="P31" s="20"/>
      <c r="Q31" s="20"/>
      <c r="R31" s="20"/>
    </row>
    <row r="32" customFormat="false" ht="15.75" hidden="false" customHeight="true" outlineLevel="0" collapsed="false">
      <c r="B32" s="18" t="s">
        <v>23</v>
      </c>
      <c r="C32" s="18"/>
      <c r="D32" s="18"/>
      <c r="E32" s="21" t="n">
        <f aca="false">Grupos!C35</f>
        <v>5</v>
      </c>
      <c r="F32" s="21" t="n">
        <f aca="false">Grupos!D35</f>
        <v>5</v>
      </c>
      <c r="G32" s="21" t="n">
        <f aca="false">Grupos!E35</f>
        <v>5</v>
      </c>
      <c r="H32" s="21" t="n">
        <f aca="false">Grupos!F35</f>
        <v>15</v>
      </c>
      <c r="I32" s="21" t="n">
        <f aca="false">Grupos!G35</f>
        <v>0</v>
      </c>
      <c r="J32" s="21" t="n">
        <v>60</v>
      </c>
      <c r="K32" s="3" t="s">
        <v>1</v>
      </c>
      <c r="L32" s="20"/>
      <c r="M32" s="20"/>
      <c r="N32" s="20"/>
      <c r="O32" s="20"/>
      <c r="P32" s="20"/>
      <c r="Q32" s="20"/>
      <c r="R32" s="20"/>
    </row>
    <row r="33" customFormat="false" ht="15.75" hidden="false" customHeight="true" outlineLevel="0" collapsed="false">
      <c r="B33" s="18" t="s">
        <v>24</v>
      </c>
      <c r="C33" s="18"/>
      <c r="D33" s="18"/>
      <c r="E33" s="22" t="n">
        <f aca="false">SUMIF(N9:N28,E31,S9:S28)</f>
        <v>0</v>
      </c>
      <c r="F33" s="22" t="n">
        <f aca="false">SUMIF(N9:N28,F31,S9:S28)</f>
        <v>0</v>
      </c>
      <c r="G33" s="22" t="n">
        <f aca="false">SUMIF(N9:N28,G31,S9:S28)</f>
        <v>0</v>
      </c>
      <c r="H33" s="22" t="n">
        <f aca="false">SUMIF(N9:N28,H31,S9:S28)</f>
        <v>0</v>
      </c>
      <c r="I33" s="22" t="n">
        <f aca="false">SUMIF(N9:N28,I31,S9:S28)</f>
        <v>0</v>
      </c>
      <c r="J33" s="23" t="n">
        <f aca="false">SUM(E33:I33)</f>
        <v>0</v>
      </c>
      <c r="K33" s="6" t="s">
        <v>1</v>
      </c>
      <c r="L33" s="20"/>
      <c r="M33" s="20"/>
      <c r="N33" s="20"/>
      <c r="O33" s="20"/>
      <c r="P33" s="20"/>
      <c r="Q33" s="20"/>
      <c r="R33" s="20"/>
    </row>
    <row r="34" customFormat="false" ht="15.75" hidden="false" customHeight="true" outlineLevel="0" collapsed="false">
      <c r="B34" s="18" t="s">
        <v>20</v>
      </c>
      <c r="C34" s="18"/>
      <c r="D34" s="18"/>
      <c r="E34" s="24" t="str">
        <f aca="false">IF(E33&lt;E32,"INSUFICIENTE","SUFICIENTE")</f>
        <v>INSUFICIENTE</v>
      </c>
      <c r="F34" s="24" t="str">
        <f aca="false">IF(F33&lt;F32,"INSUFICIENTE","SUFICIENTE")</f>
        <v>INSUFICIENTE</v>
      </c>
      <c r="G34" s="24" t="str">
        <f aca="false">IF(G33&lt;G32,"INSUFICIENTE","SUFICIENTE")</f>
        <v>INSUFICIENTE</v>
      </c>
      <c r="H34" s="24" t="str">
        <f aca="false">IF(H33&lt;H32,"INSUFICIENTE","SUFICIENTE")</f>
        <v>INSUFICIENTE</v>
      </c>
      <c r="I34" s="24" t="str">
        <f aca="false">IF(I33&lt;I32,"INSUFICIENTE","SUFICIENTE")</f>
        <v>SUFICIENTE</v>
      </c>
      <c r="J34" s="24" t="str">
        <f aca="false">IF(J33&lt;J32,"INSUFICIENTE","SUFICIENTE")</f>
        <v>INSUFICIENTE</v>
      </c>
      <c r="L34" s="20"/>
      <c r="M34" s="20"/>
      <c r="N34" s="20"/>
      <c r="O34" s="20"/>
      <c r="P34" s="20"/>
      <c r="Q34" s="20"/>
      <c r="R34" s="20"/>
      <c r="U34" s="3" t="s">
        <v>1</v>
      </c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3">
    <mergeCell ref="E2:N2"/>
    <mergeCell ref="E3:N3"/>
    <mergeCell ref="E4:N4"/>
    <mergeCell ref="C6:K6"/>
    <mergeCell ref="M6:O6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B30:J30"/>
    <mergeCell ref="L30:R30"/>
    <mergeCell ref="B31:D31"/>
    <mergeCell ref="L31:R34"/>
    <mergeCell ref="B32:D32"/>
    <mergeCell ref="B33:D33"/>
    <mergeCell ref="B34:D34"/>
  </mergeCells>
  <conditionalFormatting sqref="E33">
    <cfRule type="cellIs" priority="2" operator="lessThan" aboveAverage="0" equalAverage="0" bottom="0" percent="0" rank="0" text="" dxfId="0">
      <formula>$E$32</formula>
    </cfRule>
  </conditionalFormatting>
  <conditionalFormatting sqref="E33">
    <cfRule type="cellIs" priority="3" operator="lessThan" aboveAverage="0" equalAverage="0" bottom="0" percent="0" rank="0" text="" dxfId="0">
      <formula>$E$32</formula>
    </cfRule>
  </conditionalFormatting>
  <conditionalFormatting sqref="E33">
    <cfRule type="cellIs" priority="4" operator="lessThan" aboveAverage="0" equalAverage="0" bottom="0" percent="0" rank="0" text="" dxfId="1">
      <formula>$E$32</formula>
    </cfRule>
  </conditionalFormatting>
  <conditionalFormatting sqref="E34:J34">
    <cfRule type="cellIs" priority="5" operator="equal" aboveAverage="0" equalAverage="0" bottom="0" percent="0" rank="0" text="" dxfId="0">
      <formula>"INSUFICIENTE"</formula>
    </cfRule>
  </conditionalFormatting>
  <conditionalFormatting sqref="E34:J34">
    <cfRule type="cellIs" priority="6" operator="equal" aboveAverage="0" equalAverage="0" bottom="0" percent="0" rank="0" text="" dxfId="2">
      <formula>"INSUFICIENTE"</formula>
    </cfRule>
  </conditionalFormatting>
  <conditionalFormatting sqref="E34:J34">
    <cfRule type="cellIs" priority="7" operator="equal" aboveAverage="0" equalAverage="0" bottom="0" percent="0" rank="0" text="" dxfId="3">
      <formula>"SUFICIENTE"</formula>
    </cfRule>
  </conditionalFormatting>
  <conditionalFormatting sqref="F33">
    <cfRule type="cellIs" priority="8" operator="lessThan" aboveAverage="0" equalAverage="0" bottom="0" percent="0" rank="0" text="" dxfId="0">
      <formula>$F$32</formula>
    </cfRule>
  </conditionalFormatting>
  <conditionalFormatting sqref="F33">
    <cfRule type="cellIs" priority="9" operator="lessThan" aboveAverage="0" equalAverage="0" bottom="0" percent="0" rank="0" text="" dxfId="1">
      <formula>$F$32</formula>
    </cfRule>
  </conditionalFormatting>
  <conditionalFormatting sqref="G33">
    <cfRule type="cellIs" priority="10" operator="lessThan" aboveAverage="0" equalAverage="0" bottom="0" percent="0" rank="0" text="" dxfId="0">
      <formula>$G$32</formula>
    </cfRule>
  </conditionalFormatting>
  <conditionalFormatting sqref="G33">
    <cfRule type="cellIs" priority="11" operator="lessThan" aboveAverage="0" equalAverage="0" bottom="0" percent="0" rank="0" text="" dxfId="1">
      <formula>$G$32</formula>
    </cfRule>
  </conditionalFormatting>
  <conditionalFormatting sqref="H33">
    <cfRule type="cellIs" priority="12" operator="lessThan" aboveAverage="0" equalAverage="0" bottom="0" percent="0" rank="0" text="" dxfId="0">
      <formula>$H$32</formula>
    </cfRule>
  </conditionalFormatting>
  <conditionalFormatting sqref="H33">
    <cfRule type="cellIs" priority="13" operator="lessThan" aboveAverage="0" equalAverage="0" bottom="0" percent="0" rank="0" text="" dxfId="1">
      <formula>$H$32</formula>
    </cfRule>
  </conditionalFormatting>
  <conditionalFormatting sqref="I33">
    <cfRule type="cellIs" priority="14" operator="lessThan" aboveAverage="0" equalAverage="0" bottom="0" percent="0" rank="0" text="" dxfId="1">
      <formula>$I$32</formula>
    </cfRule>
  </conditionalFormatting>
  <conditionalFormatting sqref="J33">
    <cfRule type="cellIs" priority="15" operator="lessThan" aboveAverage="0" equalAverage="0" bottom="0" percent="0" rank="0" text="" dxfId="1">
      <formula>#ref!</formula>
    </cfRule>
  </conditionalFormatting>
  <conditionalFormatting sqref="L31:R34">
    <cfRule type="cellIs" priority="16" operator="equal" aboveAverage="0" equalAverage="0" bottom="0" percent="0" rank="0" text="" dxfId="2">
      <formula>"INVALIDADO"</formula>
    </cfRule>
  </conditionalFormatting>
  <conditionalFormatting sqref="L31:R34">
    <cfRule type="cellIs" priority="17" operator="equal" aboveAverage="0" equalAverage="0" bottom="0" percent="0" rank="0" text="" dxfId="3">
      <formula>"VALIDADO"</formula>
    </cfRule>
  </conditionalFormatting>
  <conditionalFormatting sqref="L31:R34">
    <cfRule type="cellIs" priority="18" operator="equal" aboveAverage="0" equalAverage="0" bottom="0" percent="0" rank="0" text="" dxfId="3">
      <formula>"SUFICIENTE"</formula>
    </cfRule>
  </conditionalFormatting>
  <conditionalFormatting sqref="L31:R34">
    <cfRule type="cellIs" priority="19" operator="equal" aboveAverage="0" equalAverage="0" bottom="0" percent="0" rank="0" text="" dxfId="0">
      <formula>"INSUFICIENTE"</formula>
    </cfRule>
  </conditionalFormatting>
  <conditionalFormatting sqref="L31:R34">
    <cfRule type="cellIs" priority="20" operator="equal" aboveAverage="0" equalAverage="0" bottom="0" percent="0" rank="0" text="" dxfId="0">
      <formula>"""INSUFICIENTE"""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7.31"/>
    <col collapsed="false" customWidth="true" hidden="false" outlineLevel="0" max="4" min="3" style="0" width="3.43"/>
    <col collapsed="false" customWidth="true" hidden="false" outlineLevel="0" max="5" min="5" style="0" width="3.3"/>
    <col collapsed="false" customWidth="true" hidden="false" outlineLevel="0" max="6" min="6" style="0" width="3.98"/>
    <col collapsed="false" customWidth="true" hidden="false" outlineLevel="0" max="7" min="7" style="0" width="3.14"/>
    <col collapsed="false" customWidth="true" hidden="false" outlineLevel="0" max="8" min="8" style="0" width="164.71"/>
    <col collapsed="false" customWidth="true" hidden="false" outlineLevel="0" max="26" min="9" style="0" width="8.71"/>
    <col collapsed="false" customWidth="true" hidden="false" outlineLevel="0" max="1025" min="27" style="0" width="14.43"/>
  </cols>
  <sheetData>
    <row r="1" customFormat="false" ht="15" hidden="false" customHeight="false" outlineLevel="0" collapsed="false">
      <c r="A1" s="25"/>
      <c r="B1" s="25"/>
      <c r="C1" s="25" t="s">
        <v>12</v>
      </c>
      <c r="D1" s="25" t="s">
        <v>13</v>
      </c>
      <c r="E1" s="25" t="s">
        <v>14</v>
      </c>
      <c r="F1" s="25" t="s">
        <v>15</v>
      </c>
      <c r="G1" s="25" t="s">
        <v>16</v>
      </c>
      <c r="H1" s="25" t="s">
        <v>25</v>
      </c>
    </row>
    <row r="2" customFormat="false" ht="15" hidden="false" customHeight="true" outlineLevel="0" collapsed="false">
      <c r="A2" s="26" t="s">
        <v>26</v>
      </c>
      <c r="B2" s="27" t="s">
        <v>27</v>
      </c>
      <c r="C2" s="28" t="n">
        <v>1</v>
      </c>
      <c r="D2" s="28" t="n">
        <v>1</v>
      </c>
      <c r="E2" s="28" t="n">
        <v>1</v>
      </c>
      <c r="F2" s="28" t="n">
        <v>5</v>
      </c>
      <c r="G2" s="28" t="s">
        <v>28</v>
      </c>
      <c r="H2" s="28" t="s">
        <v>29</v>
      </c>
    </row>
    <row r="3" customFormat="false" ht="15" hidden="false" customHeight="false" outlineLevel="0" collapsed="false">
      <c r="A3" s="26"/>
      <c r="B3" s="26"/>
      <c r="C3" s="28" t="n">
        <v>2</v>
      </c>
      <c r="D3" s="28" t="n">
        <v>1</v>
      </c>
      <c r="E3" s="28" t="n">
        <v>2</v>
      </c>
      <c r="F3" s="28" t="n">
        <v>5</v>
      </c>
      <c r="G3" s="28" t="s">
        <v>30</v>
      </c>
      <c r="H3" s="28" t="s">
        <v>31</v>
      </c>
    </row>
    <row r="4" customFormat="false" ht="15" hidden="false" customHeight="false" outlineLevel="0" collapsed="false">
      <c r="A4" s="26"/>
      <c r="B4" s="29" t="s">
        <v>32</v>
      </c>
      <c r="C4" s="30" t="n">
        <v>3</v>
      </c>
      <c r="D4" s="30" t="n">
        <v>2</v>
      </c>
      <c r="E4" s="30" t="n">
        <v>1</v>
      </c>
      <c r="F4" s="30" t="n">
        <v>5</v>
      </c>
      <c r="G4" s="30" t="s">
        <v>30</v>
      </c>
      <c r="H4" s="30" t="s">
        <v>33</v>
      </c>
    </row>
    <row r="5" customFormat="false" ht="15" hidden="false" customHeight="true" outlineLevel="0" collapsed="false">
      <c r="A5" s="26"/>
      <c r="B5" s="31" t="s">
        <v>34</v>
      </c>
      <c r="C5" s="32" t="n">
        <v>4</v>
      </c>
      <c r="D5" s="32" t="n">
        <v>3</v>
      </c>
      <c r="E5" s="32" t="n">
        <v>1</v>
      </c>
      <c r="F5" s="32" t="n">
        <v>5</v>
      </c>
      <c r="G5" s="32" t="s">
        <v>28</v>
      </c>
      <c r="H5" s="32" t="s">
        <v>35</v>
      </c>
    </row>
    <row r="6" customFormat="false" ht="15" hidden="false" customHeight="false" outlineLevel="0" collapsed="false">
      <c r="A6" s="26"/>
      <c r="B6" s="26"/>
      <c r="C6" s="32" t="n">
        <v>5</v>
      </c>
      <c r="D6" s="32" t="n">
        <v>3</v>
      </c>
      <c r="E6" s="32" t="n">
        <v>2</v>
      </c>
      <c r="F6" s="32" t="n">
        <v>0.5</v>
      </c>
      <c r="G6" s="32" t="s">
        <v>36</v>
      </c>
      <c r="H6" s="32" t="s">
        <v>37</v>
      </c>
    </row>
    <row r="7" customFormat="false" ht="15" hidden="false" customHeight="false" outlineLevel="0" collapsed="false">
      <c r="A7" s="26"/>
      <c r="B7" s="26"/>
      <c r="C7" s="32" t="n">
        <v>6</v>
      </c>
      <c r="D7" s="32" t="n">
        <v>3</v>
      </c>
      <c r="E7" s="32" t="n">
        <v>3</v>
      </c>
      <c r="F7" s="32" t="n">
        <v>5</v>
      </c>
      <c r="G7" s="32" t="s">
        <v>30</v>
      </c>
      <c r="H7" s="32" t="s">
        <v>38</v>
      </c>
    </row>
    <row r="8" customFormat="false" ht="15" hidden="false" customHeight="false" outlineLevel="0" collapsed="false">
      <c r="A8" s="26"/>
      <c r="B8" s="26"/>
      <c r="C8" s="32" t="n">
        <v>7</v>
      </c>
      <c r="D8" s="32" t="n">
        <v>3</v>
      </c>
      <c r="E8" s="32" t="n">
        <v>4</v>
      </c>
      <c r="F8" s="32" t="n">
        <v>0.5</v>
      </c>
      <c r="G8" s="32" t="s">
        <v>36</v>
      </c>
      <c r="H8" s="32" t="s">
        <v>39</v>
      </c>
    </row>
    <row r="9" customFormat="false" ht="15" hidden="false" customHeight="true" outlineLevel="0" collapsed="false">
      <c r="A9" s="26"/>
      <c r="B9" s="33" t="s">
        <v>40</v>
      </c>
      <c r="C9" s="34" t="n">
        <v>8</v>
      </c>
      <c r="D9" s="34" t="n">
        <v>4</v>
      </c>
      <c r="E9" s="34" t="n">
        <v>1</v>
      </c>
      <c r="F9" s="34" t="n">
        <v>5</v>
      </c>
      <c r="G9" s="34" t="s">
        <v>30</v>
      </c>
      <c r="H9" s="34" t="s">
        <v>41</v>
      </c>
    </row>
    <row r="10" customFormat="false" ht="15" hidden="false" customHeight="false" outlineLevel="0" collapsed="false">
      <c r="A10" s="26"/>
      <c r="B10" s="26"/>
      <c r="C10" s="34" t="n">
        <v>9</v>
      </c>
      <c r="D10" s="34" t="n">
        <v>4</v>
      </c>
      <c r="E10" s="34" t="n">
        <v>2</v>
      </c>
      <c r="F10" s="34" t="n">
        <v>1</v>
      </c>
      <c r="G10" s="34" t="s">
        <v>36</v>
      </c>
      <c r="H10" s="34" t="s">
        <v>42</v>
      </c>
    </row>
    <row r="11" customFormat="false" ht="15" hidden="false" customHeight="false" outlineLevel="0" collapsed="false">
      <c r="A11" s="26"/>
      <c r="B11" s="26"/>
      <c r="C11" s="34" t="n">
        <v>10</v>
      </c>
      <c r="D11" s="34" t="n">
        <v>4</v>
      </c>
      <c r="E11" s="34" t="n">
        <v>3</v>
      </c>
      <c r="F11" s="34" t="n">
        <v>1</v>
      </c>
      <c r="G11" s="34" t="s">
        <v>36</v>
      </c>
      <c r="H11" s="34" t="s">
        <v>43</v>
      </c>
    </row>
    <row r="12" customFormat="false" ht="15" hidden="false" customHeight="true" outlineLevel="0" collapsed="false">
      <c r="A12" s="35" t="s">
        <v>44</v>
      </c>
      <c r="B12" s="36" t="s">
        <v>45</v>
      </c>
      <c r="C12" s="37" t="n">
        <v>11</v>
      </c>
      <c r="D12" s="37" t="n">
        <v>5</v>
      </c>
      <c r="E12" s="37" t="n">
        <v>1</v>
      </c>
      <c r="F12" s="37" t="n">
        <v>5</v>
      </c>
      <c r="G12" s="37" t="s">
        <v>28</v>
      </c>
      <c r="H12" s="37" t="s">
        <v>46</v>
      </c>
    </row>
    <row r="13" customFormat="false" ht="15" hidden="false" customHeight="false" outlineLevel="0" collapsed="false">
      <c r="A13" s="35"/>
      <c r="B13" s="35"/>
      <c r="C13" s="37" t="n">
        <v>12</v>
      </c>
      <c r="D13" s="37" t="n">
        <v>5</v>
      </c>
      <c r="E13" s="37" t="n">
        <v>2</v>
      </c>
      <c r="F13" s="37" t="n">
        <v>5</v>
      </c>
      <c r="G13" s="37" t="s">
        <v>30</v>
      </c>
      <c r="H13" s="37" t="s">
        <v>47</v>
      </c>
    </row>
    <row r="14" customFormat="false" ht="15" hidden="false" customHeight="false" outlineLevel="0" collapsed="false">
      <c r="A14" s="35"/>
      <c r="B14" s="35"/>
      <c r="C14" s="37" t="n">
        <v>13</v>
      </c>
      <c r="D14" s="37" t="n">
        <v>5</v>
      </c>
      <c r="E14" s="37" t="n">
        <v>3</v>
      </c>
      <c r="F14" s="37" t="n">
        <v>10</v>
      </c>
      <c r="G14" s="37" t="s">
        <v>30</v>
      </c>
      <c r="H14" s="37" t="s">
        <v>48</v>
      </c>
    </row>
    <row r="15" customFormat="false" ht="15" hidden="false" customHeight="false" outlineLevel="0" collapsed="false">
      <c r="A15" s="35"/>
      <c r="B15" s="35"/>
      <c r="C15" s="37" t="n">
        <v>14</v>
      </c>
      <c r="D15" s="37" t="n">
        <v>5</v>
      </c>
      <c r="E15" s="37" t="n">
        <v>4</v>
      </c>
      <c r="F15" s="37" t="n">
        <v>10</v>
      </c>
      <c r="G15" s="37" t="s">
        <v>28</v>
      </c>
      <c r="H15" s="37" t="s">
        <v>49</v>
      </c>
    </row>
    <row r="16" customFormat="false" ht="15" hidden="false" customHeight="false" outlineLevel="0" collapsed="false">
      <c r="A16" s="35"/>
      <c r="B16" s="35"/>
      <c r="C16" s="37" t="n">
        <v>15</v>
      </c>
      <c r="D16" s="37" t="n">
        <v>5</v>
      </c>
      <c r="E16" s="37" t="n">
        <v>5</v>
      </c>
      <c r="F16" s="37" t="n">
        <v>5</v>
      </c>
      <c r="G16" s="37" t="s">
        <v>30</v>
      </c>
      <c r="H16" s="37" t="s">
        <v>50</v>
      </c>
    </row>
    <row r="17" customFormat="false" ht="15" hidden="false" customHeight="false" outlineLevel="0" collapsed="false">
      <c r="A17" s="35"/>
      <c r="B17" s="35"/>
      <c r="C17" s="37" t="n">
        <v>16</v>
      </c>
      <c r="D17" s="37" t="n">
        <v>5</v>
      </c>
      <c r="E17" s="37" t="n">
        <v>6</v>
      </c>
      <c r="F17" s="37" t="n">
        <v>2</v>
      </c>
      <c r="G17" s="37" t="s">
        <v>30</v>
      </c>
      <c r="H17" s="37" t="s">
        <v>51</v>
      </c>
    </row>
    <row r="18" customFormat="false" ht="15" hidden="false" customHeight="false" outlineLevel="0" collapsed="false">
      <c r="A18" s="35"/>
      <c r="B18" s="35"/>
      <c r="C18" s="37" t="n">
        <v>17</v>
      </c>
      <c r="D18" s="37" t="n">
        <v>5</v>
      </c>
      <c r="E18" s="37" t="n">
        <v>7</v>
      </c>
      <c r="F18" s="37" t="n">
        <v>10</v>
      </c>
      <c r="G18" s="37" t="s">
        <v>30</v>
      </c>
      <c r="H18" s="37" t="s">
        <v>52</v>
      </c>
    </row>
    <row r="19" customFormat="false" ht="15" hidden="false" customHeight="false" outlineLevel="0" collapsed="false">
      <c r="A19" s="35"/>
      <c r="B19" s="35"/>
      <c r="C19" s="37" t="n">
        <v>18</v>
      </c>
      <c r="D19" s="37" t="n">
        <v>5</v>
      </c>
      <c r="E19" s="37" t="n">
        <v>8</v>
      </c>
      <c r="F19" s="37" t="n">
        <v>10</v>
      </c>
      <c r="G19" s="37" t="s">
        <v>30</v>
      </c>
      <c r="H19" s="37" t="s">
        <v>53</v>
      </c>
    </row>
    <row r="20" customFormat="false" ht="15" hidden="false" customHeight="false" outlineLevel="0" collapsed="false">
      <c r="A20" s="35"/>
      <c r="B20" s="35"/>
      <c r="C20" s="37" t="n">
        <v>19</v>
      </c>
      <c r="D20" s="37" t="n">
        <v>5</v>
      </c>
      <c r="E20" s="37" t="n">
        <v>9</v>
      </c>
      <c r="F20" s="37" t="n">
        <v>15</v>
      </c>
      <c r="G20" s="37" t="s">
        <v>30</v>
      </c>
      <c r="H20" s="37" t="s">
        <v>54</v>
      </c>
    </row>
    <row r="21" customFormat="false" ht="15.75" hidden="false" customHeight="true" outlineLevel="0" collapsed="false">
      <c r="A21" s="35"/>
      <c r="B21" s="35"/>
      <c r="C21" s="37" t="n">
        <v>20</v>
      </c>
      <c r="D21" s="37" t="n">
        <v>5</v>
      </c>
      <c r="E21" s="37" t="n">
        <v>10</v>
      </c>
      <c r="F21" s="37" t="n">
        <v>10</v>
      </c>
      <c r="G21" s="37" t="s">
        <v>30</v>
      </c>
      <c r="H21" s="37" t="s">
        <v>55</v>
      </c>
    </row>
    <row r="22" customFormat="false" ht="15.75" hidden="false" customHeight="true" outlineLevel="0" collapsed="false">
      <c r="A22" s="35"/>
      <c r="B22" s="35"/>
      <c r="C22" s="37" t="n">
        <v>21</v>
      </c>
      <c r="D22" s="37" t="n">
        <v>5</v>
      </c>
      <c r="E22" s="37" t="n">
        <v>11</v>
      </c>
      <c r="F22" s="37" t="n">
        <v>5</v>
      </c>
      <c r="G22" s="37" t="s">
        <v>30</v>
      </c>
      <c r="H22" s="37" t="s">
        <v>56</v>
      </c>
    </row>
    <row r="23" customFormat="false" ht="15.75" hidden="false" customHeight="true" outlineLevel="0" collapsed="false">
      <c r="A23" s="35"/>
      <c r="B23" s="35"/>
      <c r="C23" s="37" t="n">
        <v>22</v>
      </c>
      <c r="D23" s="37" t="n">
        <v>5</v>
      </c>
      <c r="E23" s="37" t="n">
        <v>12</v>
      </c>
      <c r="F23" s="37" t="n">
        <v>15</v>
      </c>
      <c r="G23" s="37" t="s">
        <v>30</v>
      </c>
      <c r="H23" s="37" t="s">
        <v>57</v>
      </c>
    </row>
    <row r="24" customFormat="false" ht="15.75" hidden="false" customHeight="true" outlineLevel="0" collapsed="false">
      <c r="A24" s="35"/>
      <c r="B24" s="35"/>
      <c r="C24" s="37" t="n">
        <v>23</v>
      </c>
      <c r="D24" s="37" t="n">
        <v>5</v>
      </c>
      <c r="E24" s="37" t="n">
        <v>13</v>
      </c>
      <c r="F24" s="37" t="n">
        <v>10</v>
      </c>
      <c r="G24" s="37" t="s">
        <v>30</v>
      </c>
      <c r="H24" s="37" t="s">
        <v>58</v>
      </c>
    </row>
    <row r="25" customFormat="false" ht="15.75" hidden="false" customHeight="true" outlineLevel="0" collapsed="false">
      <c r="A25" s="35"/>
      <c r="B25" s="35"/>
      <c r="C25" s="37" t="n">
        <v>24</v>
      </c>
      <c r="D25" s="37" t="n">
        <v>5</v>
      </c>
      <c r="E25" s="37" t="n">
        <v>14</v>
      </c>
      <c r="F25" s="37" t="n">
        <v>0.5</v>
      </c>
      <c r="G25" s="37" t="s">
        <v>36</v>
      </c>
      <c r="H25" s="37" t="s">
        <v>59</v>
      </c>
    </row>
    <row r="26" customFormat="false" ht="15.75" hidden="false" customHeight="true" outlineLevel="0" collapsed="false">
      <c r="A26" s="35"/>
      <c r="B26" s="35"/>
      <c r="C26" s="37" t="n">
        <v>25</v>
      </c>
      <c r="D26" s="37" t="n">
        <v>5</v>
      </c>
      <c r="E26" s="37" t="n">
        <v>15</v>
      </c>
      <c r="F26" s="37" t="n">
        <v>0.5</v>
      </c>
      <c r="G26" s="37" t="s">
        <v>36</v>
      </c>
      <c r="H26" s="37" t="s">
        <v>60</v>
      </c>
    </row>
    <row r="27" customFormat="false" ht="15.75" hidden="false" customHeight="true" outlineLevel="0" collapsed="false">
      <c r="A27" s="35"/>
      <c r="B27" s="35"/>
      <c r="C27" s="37" t="n">
        <v>26</v>
      </c>
      <c r="D27" s="37" t="n">
        <v>5</v>
      </c>
      <c r="E27" s="37" t="n">
        <v>16</v>
      </c>
      <c r="F27" s="37" t="n">
        <v>0.5</v>
      </c>
      <c r="G27" s="37" t="s">
        <v>36</v>
      </c>
      <c r="H27" s="37" t="s">
        <v>61</v>
      </c>
    </row>
    <row r="28" customFormat="false" ht="15.75" hidden="false" customHeight="true" outlineLevel="0" collapsed="false">
      <c r="A28" s="35"/>
      <c r="B28" s="35"/>
      <c r="C28" s="37" t="n">
        <v>27</v>
      </c>
      <c r="D28" s="37" t="n">
        <v>5</v>
      </c>
      <c r="E28" s="37" t="n">
        <v>17</v>
      </c>
      <c r="F28" s="37" t="n">
        <v>5</v>
      </c>
      <c r="G28" s="37" t="s">
        <v>30</v>
      </c>
      <c r="H28" s="37" t="s">
        <v>62</v>
      </c>
    </row>
    <row r="29" customFormat="false" ht="15.75" hidden="false" customHeight="true" outlineLevel="0" collapsed="false">
      <c r="A29" s="35"/>
      <c r="B29" s="35"/>
      <c r="C29" s="37" t="n">
        <v>28</v>
      </c>
      <c r="D29" s="37" t="n">
        <v>5</v>
      </c>
      <c r="E29" s="37" t="n">
        <v>18</v>
      </c>
      <c r="F29" s="37" t="n">
        <v>5</v>
      </c>
      <c r="G29" s="37" t="s">
        <v>30</v>
      </c>
      <c r="H29" s="37" t="s">
        <v>63</v>
      </c>
    </row>
    <row r="30" customFormat="false" ht="15.75" hidden="false" customHeight="true" outlineLevel="0" collapsed="false">
      <c r="A30" s="35"/>
      <c r="B30" s="35"/>
      <c r="C30" s="37" t="n">
        <v>29</v>
      </c>
      <c r="D30" s="37" t="n">
        <v>5</v>
      </c>
      <c r="E30" s="37" t="n">
        <v>19</v>
      </c>
      <c r="F30" s="37" t="n">
        <v>5</v>
      </c>
      <c r="G30" s="37" t="s">
        <v>28</v>
      </c>
      <c r="H30" s="37" t="s">
        <v>64</v>
      </c>
    </row>
    <row r="31" customFormat="false" ht="15.75" hidden="false" customHeight="true" outlineLevel="0" collapsed="false">
      <c r="A31" s="35"/>
      <c r="B31" s="35"/>
      <c r="C31" s="37" t="n">
        <v>30</v>
      </c>
      <c r="D31" s="37" t="n">
        <v>5</v>
      </c>
      <c r="E31" s="37" t="n">
        <v>20</v>
      </c>
      <c r="F31" s="37" t="n">
        <v>10</v>
      </c>
      <c r="G31" s="37" t="s">
        <v>30</v>
      </c>
      <c r="H31" s="37" t="s">
        <v>65</v>
      </c>
    </row>
    <row r="33" customFormat="false" ht="15.75" hidden="false" customHeight="true" outlineLevel="0" collapsed="false">
      <c r="B33" s="38" t="s">
        <v>66</v>
      </c>
    </row>
    <row r="34" customFormat="false" ht="15.75" hidden="false" customHeight="true" outlineLevel="0" collapsed="false">
      <c r="B34" s="39" t="s">
        <v>67</v>
      </c>
      <c r="C34" s="40" t="n">
        <v>1</v>
      </c>
      <c r="D34" s="40" t="n">
        <v>2</v>
      </c>
      <c r="E34" s="40" t="n">
        <v>3</v>
      </c>
      <c r="F34" s="40" t="n">
        <v>4</v>
      </c>
      <c r="G34" s="40" t="n">
        <v>5</v>
      </c>
    </row>
    <row r="35" customFormat="false" ht="15.75" hidden="false" customHeight="true" outlineLevel="0" collapsed="false">
      <c r="B35" s="25" t="s">
        <v>23</v>
      </c>
      <c r="C35" s="41" t="n">
        <v>5</v>
      </c>
      <c r="D35" s="41" t="n">
        <v>5</v>
      </c>
      <c r="E35" s="41" t="n">
        <v>5</v>
      </c>
      <c r="F35" s="41" t="n">
        <v>15</v>
      </c>
      <c r="G35" s="41" t="n">
        <v>0</v>
      </c>
    </row>
    <row r="36" customFormat="false" ht="15.75" hidden="false" customHeight="true" outlineLevel="0" collapsed="false">
      <c r="B36" s="42" t="s">
        <v>68</v>
      </c>
      <c r="C36" s="43" t="n">
        <v>60</v>
      </c>
      <c r="D36" s="43"/>
      <c r="E36" s="43"/>
      <c r="F36" s="43"/>
      <c r="G36" s="43"/>
    </row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">
    <mergeCell ref="A2:A11"/>
    <mergeCell ref="B2:B3"/>
    <mergeCell ref="B5:B8"/>
    <mergeCell ref="B9:B11"/>
    <mergeCell ref="A12:A31"/>
    <mergeCell ref="B12:B31"/>
    <mergeCell ref="C36:G3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2023-08-04T12:37:40Z</dcterms:created>
  <dc:creator>Acer</dc:creator>
  <dc:description/>
  <dc:language>pt-BR</dc:language>
  <cp:lastModifiedBy/>
  <dcterms:modified xsi:type="dcterms:W3CDTF">2024-12-09T13:47:32Z</dcterms:modified>
  <cp:revision>2</cp:revision>
  <dc:subject/>
  <dc:title/>
</cp:coreProperties>
</file>