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8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Formulario" sheetId="1" state="visible" r:id="rId2"/>
    <sheet name="Grupos" sheetId="2" state="visible" r:id="rId3"/>
    <sheet name="Pontos" sheetId="3" state="hidden" r:id="rId4"/>
    <sheet name="Soma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<sst xmlns="http://schemas.openxmlformats.org/spreadsheetml/2006/main" count="179" uniqueCount="115">
  <si>
    <t xml:space="preserve">UNIVERSIDADE TECNOLÓGICA FEDERAL DO PARANÁ</t>
  </si>
  <si>
    <t xml:space="preserve">CAMPUS TOLEDO</t>
  </si>
  <si>
    <t xml:space="preserve">CURSO DE ENGENHARIA DE BIOPROCESSOS E BIOTECNOLOGIA</t>
  </si>
  <si>
    <t xml:space="preserve">FORMULÁRIO PARA ATIVIDADES COMPLEMENTARES</t>
  </si>
  <si>
    <t xml:space="preserve">Aluno*:</t>
  </si>
  <si>
    <t xml:space="preserve">Código*:</t>
  </si>
  <si>
    <t xml:space="preserve">Curso:</t>
  </si>
  <si>
    <t xml:space="preserve">Engenharia de Bioprocessos e Biotecnologia</t>
  </si>
  <si>
    <t xml:space="preserve">Data*:</t>
  </si>
  <si>
    <t xml:space="preserve">Ordem</t>
  </si>
  <si>
    <t xml:space="preserve">Descrição da atividade desenvolvida</t>
  </si>
  <si>
    <t xml:space="preserve">Item*</t>
  </si>
  <si>
    <t xml:space="preserve">Grupo</t>
  </si>
  <si>
    <t xml:space="preserve">Pontos</t>
  </si>
  <si>
    <t xml:space="preserve">Unidade</t>
  </si>
  <si>
    <t xml:space="preserve">Quantidade*</t>
  </si>
  <si>
    <t xml:space="preserve">Total</t>
  </si>
  <si>
    <t xml:space="preserve"> </t>
  </si>
  <si>
    <t xml:space="preserve">  * Dados que devem ser preenchidos</t>
  </si>
  <si>
    <t xml:space="preserve">Referência</t>
  </si>
  <si>
    <t xml:space="preserve">Pontuação Mínima</t>
  </si>
  <si>
    <t xml:space="preserve">Pontuação Máxima</t>
  </si>
  <si>
    <t xml:space="preserve">Totalização</t>
  </si>
  <si>
    <t xml:space="preserve">Pont. apresentada</t>
  </si>
  <si>
    <t xml:space="preserve">Pont. considerada</t>
  </si>
  <si>
    <t xml:space="preserve">Resultado</t>
  </si>
  <si>
    <r>
      <rPr>
        <sz val="10"/>
        <rFont val="Arial"/>
        <family val="2"/>
        <charset val="1"/>
      </rPr>
      <t xml:space="preserve">Situação </t>
    </r>
    <r>
      <rPr>
        <vertAlign val="superscript"/>
        <sz val="10"/>
        <rFont val="Arial"/>
        <family val="2"/>
        <charset val="1"/>
      </rPr>
      <t xml:space="preserve">a</t>
    </r>
  </si>
  <si>
    <r>
      <rPr>
        <vertAlign val="superscript"/>
        <sz val="10"/>
        <rFont val="Arial"/>
        <family val="2"/>
        <charset val="1"/>
      </rPr>
      <t xml:space="preserve">a </t>
    </r>
    <r>
      <rPr>
        <sz val="10"/>
        <rFont val="Arial"/>
        <family val="2"/>
        <charset val="1"/>
      </rPr>
      <t xml:space="preserve">"Aprovado", se soma da pontuação considerada &gt; 70, ou "Insuficiente" em caso contrário </t>
    </r>
  </si>
  <si>
    <t xml:space="preserve">ITEM</t>
  </si>
  <si>
    <t xml:space="preserve">G</t>
  </si>
  <si>
    <t xml:space="preserve">It</t>
  </si>
  <si>
    <t xml:space="preserve">Pt</t>
  </si>
  <si>
    <t xml:space="preserve">Un</t>
  </si>
  <si>
    <t xml:space="preserve">Descrição da Atividade</t>
  </si>
  <si>
    <t xml:space="preserve">Grupo I</t>
  </si>
  <si>
    <t xml:space="preserve">S</t>
  </si>
  <si>
    <t xml:space="preserve">atividades esportivas - academias, esportes coletivos, individuais, representação de clubes/instituições como atleta/técnico</t>
  </si>
  <si>
    <t xml:space="preserve">U</t>
  </si>
  <si>
    <t xml:space="preserve">atividades esportivas - participação em eventos esportivos/ recreativos</t>
  </si>
  <si>
    <t xml:space="preserve">Atividades de complementação da formação social, humana e cultural</t>
  </si>
  <si>
    <t xml:space="preserve">cursos de língua estrangeira - participação com aproveitamento em cursos de língua estrangeira</t>
  </si>
  <si>
    <t xml:space="preserve">participação em atividades artísticas e culturais, tais como: banda marcial, camerata de sopro, teatro, coral, radioamadorismo e outras</t>
  </si>
  <si>
    <t xml:space="preserve">participação efetiva na organização de exposições e seminários de caráter artístico ou cultural</t>
  </si>
  <si>
    <t xml:space="preserve">Participação como expositor em eventos artísticos ou culturais </t>
  </si>
  <si>
    <t xml:space="preserve">Participação em cursos de artes manuais (desenho, pintura, marcenaria, costura, bordado, etc.)</t>
  </si>
  <si>
    <t xml:space="preserve">Participação em cursos de formação social e humana (curso de formação de condutor, empreendedorismo, oratória, dentre outros) </t>
  </si>
  <si>
    <t xml:space="preserve">Participação em intercâmbios institucionais internacionais </t>
  </si>
  <si>
    <t xml:space="preserve">Grupo II</t>
  </si>
  <si>
    <t xml:space="preserve">Participação efetiva em Diretórios e Centros Acadêmicos, Entidades de Classe, Conselhos e Colegiados internos à instituição. </t>
  </si>
  <si>
    <t xml:space="preserve">Atividades de cunho comunitário e de interesse coletivo.</t>
  </si>
  <si>
    <t xml:space="preserve">participação efetiva em trabalho voluntário ou de atividades organizadas por entidades de classe, associações, atividades comunitárias, membro de comissões internas de empresas tais como CIPAS, associações de bairros e escolares, brigadas de incêndio</t>
  </si>
  <si>
    <t xml:space="preserve">participação de palestras que abordem temas de cunho social e de interesse coletivo</t>
  </si>
  <si>
    <t xml:space="preserve">Atuação como instrutor em cursos de cunho artístico e cultural desde que não remunerados</t>
  </si>
  <si>
    <t xml:space="preserve">Atividades cívicas : participação em desfile </t>
  </si>
  <si>
    <t xml:space="preserve">Atividades cívicas : mesário em eleições </t>
  </si>
  <si>
    <t xml:space="preserve">Atividades cívicas : serviço militar obrigatório</t>
  </si>
  <si>
    <t xml:space="preserve">Atividades solidárias : doação de sangue</t>
  </si>
  <si>
    <t xml:space="preserve">Atividades solidárias: participação e ou organização efetiva de eventos e campanhas de doação (brinquedos, roupas, livros, etc)e vacinação, apoio a entidades beneficentes</t>
  </si>
  <si>
    <t xml:space="preserve">Participação como monitor ou organizador em projetos de extensão, não remunerados e de interesse social, ou em projetos de ensino</t>
  </si>
  <si>
    <t xml:space="preserve">Atuação como docente ou monitor não remunerado em palestras ou cursos de qualificação profissional, preparatórios</t>
  </si>
  <si>
    <t xml:space="preserve">Participação como monitor ou apresentador na feira de profissões da UTFPR.</t>
  </si>
  <si>
    <t xml:space="preserve">Grupo III</t>
  </si>
  <si>
    <t xml:space="preserve">Apresentação de palestras técnicas, comunicações orais, painéis, seminários, cursos da área específica em eventos regionais</t>
  </si>
  <si>
    <t xml:space="preserve">Atividades de iniciação científica, tecnológica e de formação profissional.</t>
  </si>
  <si>
    <t xml:space="preserve">Apresentação de palestras técnicas, comunicações orais, painéis, seminários, cursos da área específica para eventos nacionais;  </t>
  </si>
  <si>
    <t xml:space="preserve">Apresentação de palestras técnicas, comunicações orais, painéis, seminários, cursos da área específica para eventos internacionais;</t>
  </si>
  <si>
    <t xml:space="preserve">Artigos científicos publicados, relacionados com o objetivo do curso, em periódicos sem classificação no Qualis;</t>
  </si>
  <si>
    <t xml:space="preserve">Artigos científicos publicados, relacionados com o objetivo do curso, em periódicos com classificação C no Qualis;  </t>
  </si>
  <si>
    <t xml:space="preserve">Artigos científicos publicados, relacionados com o objetivo do curso, em periódicos com classificação B no Qualis;  </t>
  </si>
  <si>
    <t xml:space="preserve">Artigos científicos publicados, relacionados com o objetivo do curso, em periódicos com classificação A no Qualis;  </t>
  </si>
  <si>
    <t xml:space="preserve">Livro publicado, científico ou didático, nacional ou internacional, com ISBN.  </t>
  </si>
  <si>
    <t xml:space="preserve">Capítulo de livro publicado, científico ou didático, nacional ou internacional, com ISBN.  </t>
  </si>
  <si>
    <t xml:space="preserve">Participação em palestras técnicas e seminários na área</t>
  </si>
  <si>
    <t xml:space="preserve">Participação em Congressos na área da Engenharia de Bioprocessos e Biotecnologia</t>
  </si>
  <si>
    <t xml:space="preserve">Participação em palestras técnicas, seminários ou congresso de outras áreas;</t>
  </si>
  <si>
    <t xml:space="preserve">Participação em cursos extraordinários da sua área de formação, de fundamento científico ou de gestão;</t>
  </si>
  <si>
    <t xml:space="preserve">Visita técnica promovida pela UTFPR em Toledo e região;</t>
  </si>
  <si>
    <t xml:space="preserve">Participação em projetos de iniciação científica e tecnológica relacionados com o objetivo do curso na UTFPR;  </t>
  </si>
  <si>
    <t xml:space="preserve">Participação em projetos de iniciação científica e tecnológica e projetos de extensão, relacionados com o objetivo do curso em outra IES ou institutos de pesquisa;  </t>
  </si>
  <si>
    <t xml:space="preserve">Aprovação em disciplinas de enriquecimento curricular de interesse do curso (até 2 disciplinas);</t>
  </si>
  <si>
    <t xml:space="preserve">Participação efetiva na organização de exposições e seminários de caráter acadêmico;</t>
  </si>
  <si>
    <t xml:space="preserve">Atuação no programa de Monitoria  </t>
  </si>
  <si>
    <t xml:space="preserve">Atuação em estágio não obrigatório na área do curso (mediante entrega de Relatório e apresentação da Declaração do Prof. Responsável pelos Estágios)  </t>
  </si>
  <si>
    <t xml:space="preserve">Trabalho com vínculo empregatício, desde que na área do curso (mínimo 150 horas semestrais).  </t>
  </si>
  <si>
    <t xml:space="preserve">Trabalho como empreendedor na área do curso.</t>
  </si>
  <si>
    <t xml:space="preserve">Atuação em estágio acadêmico na UTFPR com atividades na área de Engenharia de Bioprocessos e Biotecnologia.  </t>
  </si>
  <si>
    <t xml:space="preserve">Participação em Empresa Júnior, Hotel Tecnológico, Incubadora Tecnológica.  </t>
  </si>
  <si>
    <t xml:space="preserve">Participação em projetos multidisciplinares ou interdisciplinares no âmbito da UTFPR.  </t>
  </si>
  <si>
    <t xml:space="preserve">Item</t>
  </si>
  <si>
    <t xml:space="preserve">Atividade</t>
  </si>
  <si>
    <r>
      <rPr>
        <b val="true"/>
        <sz val="11"/>
        <color rgb="FFFF0000"/>
        <rFont val="Arial"/>
        <family val="2"/>
        <charset val="1"/>
      </rPr>
      <t xml:space="preserve">S</t>
    </r>
    <r>
      <rPr>
        <sz val="11"/>
        <rFont val="Arial"/>
        <family val="2"/>
        <charset val="1"/>
      </rPr>
      <t xml:space="preserve">emestre</t>
    </r>
  </si>
  <si>
    <t xml:space="preserve">Participação nas atividades esportivas em Instituições</t>
  </si>
  <si>
    <t xml:space="preserve">Participação nas atividades artísticas e culturais, tais como: banda marcial, camerata de sopro, teatro, coral, radioamadorismo e outras</t>
  </si>
  <si>
    <t xml:space="preserve">Participação efetiva em Diretórios Acadêmicos e Entidades de Classe</t>
  </si>
  <si>
    <t xml:space="preserve">Participação efetiva em trabalho voluntário, atividades comunitárias, CIPAS, associações de bairros, brigadas de incêndio e associações escolares</t>
  </si>
  <si>
    <r>
      <rPr>
        <b val="true"/>
        <sz val="11"/>
        <color rgb="FFFF0000"/>
        <rFont val="Arial"/>
        <family val="2"/>
        <charset val="1"/>
      </rPr>
      <t xml:space="preserve">H</t>
    </r>
    <r>
      <rPr>
        <sz val="11"/>
        <rFont val="Arial"/>
        <family val="2"/>
        <charset val="1"/>
      </rPr>
      <t xml:space="preserve">ora</t>
    </r>
  </si>
  <si>
    <t xml:space="preserve">Participação em cursos da área específica de cada curso de graduação, de fundamento científico ou de gestão</t>
  </si>
  <si>
    <t xml:space="preserve">Participação em palestras técnicas, congressos e seminários</t>
  </si>
  <si>
    <t xml:space="preserve">Para o aluno que obtiver freqüência e aprovação em cursos de língua estrangeira</t>
  </si>
  <si>
    <t xml:space="preserve">Apresentação de palestras técnicas, seminários, cursos da área específica, de cada curso de graduação</t>
  </si>
  <si>
    <t xml:space="preserve">9a</t>
  </si>
  <si>
    <r>
      <rPr>
        <b val="true"/>
        <sz val="11"/>
        <color rgb="FFFF0000"/>
        <rFont val="Arial"/>
        <family val="2"/>
        <charset val="1"/>
      </rPr>
      <t xml:space="preserve">U</t>
    </r>
    <r>
      <rPr>
        <sz val="11"/>
        <rFont val="Arial"/>
        <family val="2"/>
        <charset val="1"/>
      </rPr>
      <t xml:space="preserve">nidade</t>
    </r>
  </si>
  <si>
    <t xml:space="preserve">Artigos científicos publicados relacionado com o objetivo do Curso</t>
  </si>
  <si>
    <t xml:space="preserve">9b</t>
  </si>
  <si>
    <t xml:space="preserve">Projetos de iniciação científica e tecnológica relacionado com o objetivo do Curso</t>
  </si>
  <si>
    <t xml:space="preserve">Participação como expositor em exposição técnica, artística ou cultural</t>
  </si>
  <si>
    <t xml:space="preserve">Trabalho profissional na área do curso e/ou estágio não obrigatório</t>
  </si>
  <si>
    <t xml:space="preserve">Visita técnica</t>
  </si>
  <si>
    <t xml:space="preserve">Participação efetiva na organização de exposições e seminários de caráter acadêmico, artístico ou cultural</t>
  </si>
  <si>
    <t xml:space="preserve">Participação em atividades beneficentes</t>
  </si>
  <si>
    <t xml:space="preserve">Qt</t>
  </si>
  <si>
    <t xml:space="preserve">T</t>
  </si>
  <si>
    <t xml:space="preserve">G1</t>
  </si>
  <si>
    <t xml:space="preserve">G2</t>
  </si>
  <si>
    <t xml:space="preserve">G3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</si>
</sst>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&quot;VERDADEIRO&quot;;&quot;VERDADEIRO&quot;;&quot;FALSO&quot;"/>
    <numFmt numFmtId="167" formatCode="0.00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20"/>
      <name val="Arial"/>
      <family val="2"/>
      <charset val="1"/>
    </font>
    <font>
      <vertAlign val="superscript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6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7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8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pitido" xfId="20"/>
  </cellStyles>
  <dxfs count="3">
    <dxf>
      <font>
        <b val="0"/>
        <color rgb="FFFF0000"/>
      </font>
    </dxf>
    <dxf>
      <font>
        <b val="0"/>
        <color rgb="FFFF0000"/>
      </font>
    </dxf>
    <dxf>
      <font>
        <name val="Arial"/>
        <charset val="1"/>
        <family val="2"/>
        <color rgb="FFFF000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0</xdr:colOff>
      <xdr:row>1</xdr:row>
      <xdr:rowOff>133200</xdr:rowOff>
    </xdr:from>
    <xdr:to>
      <xdr:col>8</xdr:col>
      <xdr:colOff>178920</xdr:colOff>
      <xdr:row>4</xdr:row>
      <xdr:rowOff>35640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552960" y="199800"/>
          <a:ext cx="1729800" cy="50256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AT1048576"/>
  <sheetViews>
    <sheetView showFormulas="false" showGridLines="false" showRowColHeaders="true" showZeros="true" rightToLeft="false" tabSelected="true" showOutlineSymbols="true" defaultGridColor="true" view="normal" topLeftCell="A2" colorId="64" zoomScale="150" zoomScaleNormal="150" zoomScalePageLayoutView="100" workbookViewId="0">
      <selection pane="topLeft" activeCell="Y13" activeCellId="0" sqref="Y13"/>
    </sheetView>
  </sheetViews>
  <sheetFormatPr defaultColWidth="3.73046875" defaultRowHeight="14.35" zeroHeight="false" outlineLevelRow="0" outlineLevelCol="0"/>
  <cols>
    <col collapsed="false" customWidth="true" hidden="false" outlineLevel="0" max="1" min="1" style="0" width="1"/>
    <col collapsed="false" customWidth="true" hidden="false" outlineLevel="0" max="3" min="2" style="0" width="3.42"/>
    <col collapsed="false" customWidth="true" hidden="false" outlineLevel="0" max="4" min="4" style="0" width="7.07"/>
    <col collapsed="false" customWidth="true" hidden="false" outlineLevel="0" max="12" min="12" style="0" width="5.78"/>
    <col collapsed="false" customWidth="true" hidden="false" outlineLevel="0" max="16" min="16" style="0" width="0.91"/>
    <col collapsed="false" customWidth="true" hidden="false" outlineLevel="0" max="19" min="19" style="0" width="6.05"/>
    <col collapsed="false" customWidth="false" hidden="true" outlineLevel="0" max="21" min="21" style="0" width="3.71"/>
    <col collapsed="false" customWidth="true" hidden="false" outlineLevel="0" max="22" min="22" style="0" width="5.59"/>
    <col collapsed="false" customWidth="true" hidden="false" outlineLevel="0" max="23" min="23" style="0" width="5.5"/>
    <col collapsed="false" customWidth="true" hidden="false" outlineLevel="0" max="24" min="24" style="0" width="6.69"/>
    <col collapsed="false" customWidth="true" hidden="false" outlineLevel="0" max="25" min="25" style="0" width="7.53"/>
    <col collapsed="false" customWidth="true" hidden="false" outlineLevel="0" max="26" min="26" style="0" width="10.55"/>
    <col collapsed="false" customWidth="true" hidden="false" outlineLevel="0" max="27" min="27" style="0" width="5.13"/>
    <col collapsed="false" customWidth="true" hidden="false" outlineLevel="0" max="28" min="28" style="0" width="0.86"/>
    <col collapsed="false" customWidth="true" hidden="false" outlineLevel="0" max="30" min="30" style="0" width="8.89"/>
    <col collapsed="false" customWidth="true" hidden="false" outlineLevel="0" max="31" min="31" style="0" width="10.38"/>
  </cols>
  <sheetData>
    <row r="1" customFormat="false" ht="5.25" hidden="false" customHeight="true" outlineLevel="0" collapsed="false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customFormat="false" ht="15.75" hidden="false" customHeight="true" outlineLevel="0" collapsed="false">
      <c r="J2" s="2" t="s">
        <v>0</v>
      </c>
    </row>
    <row r="3" customFormat="false" ht="15.75" hidden="false" customHeight="true" outlineLevel="0" collapsed="false">
      <c r="J3" s="2" t="s">
        <v>1</v>
      </c>
    </row>
    <row r="4" customFormat="false" ht="15.75" hidden="false" customHeight="true" outlineLevel="0" collapsed="false">
      <c r="J4" s="2" t="s">
        <v>2</v>
      </c>
    </row>
    <row r="5" customFormat="false" ht="15.75" hidden="false" customHeight="true" outlineLevel="0" collapsed="false">
      <c r="D5" s="1"/>
      <c r="E5" s="1"/>
      <c r="F5" s="1"/>
      <c r="G5" s="1"/>
      <c r="H5" s="1"/>
      <c r="I5" s="1"/>
      <c r="J5" s="3" t="s"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customFormat="false" ht="4.5" hidden="false" customHeight="true" outlineLevel="0" collapsed="false">
      <c r="D6" s="4"/>
      <c r="E6" s="4"/>
      <c r="F6" s="5"/>
      <c r="G6" s="6"/>
      <c r="H6" s="6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4"/>
    </row>
    <row r="7" customFormat="false" ht="15.75" hidden="false" customHeight="true" outlineLevel="0" collapsed="false">
      <c r="D7" s="8" t="s">
        <v>4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11" t="s">
        <v>5</v>
      </c>
      <c r="W7" s="11"/>
      <c r="X7" s="12"/>
      <c r="Y7" s="12"/>
      <c r="Z7" s="12"/>
      <c r="AA7" s="12"/>
    </row>
    <row r="8" customFormat="false" ht="4.5" hidden="false" customHeight="true" outlineLevel="0" collapsed="false">
      <c r="D8" s="6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customFormat="false" ht="15.75" hidden="false" customHeight="true" outlineLevel="0" collapsed="false">
      <c r="D9" s="8" t="s">
        <v>6</v>
      </c>
      <c r="E9" s="15" t="s">
        <v>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0"/>
      <c r="V9" s="16" t="s">
        <v>8</v>
      </c>
      <c r="W9" s="16"/>
      <c r="X9" s="12"/>
      <c r="Y9" s="12"/>
      <c r="Z9" s="12"/>
      <c r="AA9" s="12"/>
    </row>
    <row r="10" customFormat="false" ht="4.5" hidden="false" customHeight="true" outlineLevel="0" collapsed="false">
      <c r="D10" s="6"/>
      <c r="E10" s="13"/>
      <c r="F10" s="7"/>
      <c r="G10" s="6"/>
      <c r="H10" s="6"/>
      <c r="I10" s="6"/>
      <c r="J10" s="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customFormat="false" ht="4.5" hidden="false" customHeight="true" outlineLevel="0" collapsed="false">
      <c r="D11" s="4"/>
      <c r="E11" s="4"/>
      <c r="F11" s="4"/>
      <c r="G11" s="4"/>
      <c r="H11" s="4"/>
      <c r="I11" s="4"/>
      <c r="J11" s="1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17.25" hidden="false" customHeight="true" outlineLevel="0" collapsed="false">
      <c r="D12" s="18" t="s">
        <v>9</v>
      </c>
      <c r="E12" s="19" t="s">
        <v>10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8" t="s">
        <v>11</v>
      </c>
      <c r="W12" s="18" t="s">
        <v>12</v>
      </c>
      <c r="X12" s="18" t="s">
        <v>13</v>
      </c>
      <c r="Y12" s="18" t="s">
        <v>14</v>
      </c>
      <c r="Z12" s="18" t="s">
        <v>15</v>
      </c>
      <c r="AA12" s="18" t="s">
        <v>16</v>
      </c>
    </row>
    <row r="13" customFormat="false" ht="23.85" hidden="false" customHeight="true" outlineLevel="0" collapsed="false">
      <c r="D13" s="20" t="str">
        <f aca="false">IF(E13="","",1)</f>
        <v/>
      </c>
      <c r="E13" s="21" t="str">
        <f aca="false">IF(V13="","",INDEX(Grupos!$C$2:$H$49,V13,6))</f>
        <v/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  <c r="W13" s="20" t="str">
        <f aca="false">IF(V13="","",INDEX(Grupos!$C$2:$G$49,V13,2))</f>
        <v/>
      </c>
      <c r="X13" s="20" t="str">
        <f aca="false">IF(V13="","",INDEX(Grupos!$C$2:$G$49,V13,4))</f>
        <v/>
      </c>
      <c r="Y13" s="23" t="str">
        <f aca="false">IF(V13="","",INDEX(Grupos!$C$2:$G$49,V13,5))</f>
        <v/>
      </c>
      <c r="Z13" s="22"/>
      <c r="AA13" s="20" t="str">
        <f aca="false">IF(OR(Z13="",V13=""),"",IF(X13*Z13&gt;10,10,IF(COUNTIF(V$1:V$44,V13)&gt;1,0,X13*Z13)))</f>
        <v/>
      </c>
      <c r="AD13" s="24"/>
    </row>
    <row r="14" customFormat="false" ht="23.85" hidden="false" customHeight="true" outlineLevel="0" collapsed="false">
      <c r="D14" s="20" t="str">
        <f aca="false">IF(E14="","",2)</f>
        <v/>
      </c>
      <c r="E14" s="21" t="str">
        <f aca="false">IF(V14="","",INDEX(Grupos!$C$2:$H$49,V14,6))</f>
        <v/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W14" s="20" t="str">
        <f aca="false">IF(V14="","",INDEX(Grupos!$C$2:$G$49,V14,2))</f>
        <v/>
      </c>
      <c r="X14" s="20" t="str">
        <f aca="false">IF(V14="","",INDEX(Grupos!$C$2:$G$49,V14,4))</f>
        <v/>
      </c>
      <c r="Y14" s="23" t="str">
        <f aca="false">IF(V14="","",INDEX(Grupos!$C$2:$G$49,V14,5))</f>
        <v/>
      </c>
      <c r="Z14" s="22"/>
      <c r="AA14" s="20" t="str">
        <f aca="false">IF(OR(Z14="",V14=""),"",IF(X14*Z14&gt;10,10,IF(COUNTIF(V$1:V$44,V14)&gt;1,0,X14*Z14)))</f>
        <v/>
      </c>
      <c r="AD14" s="25"/>
    </row>
    <row r="15" customFormat="false" ht="23.85" hidden="false" customHeight="true" outlineLevel="0" collapsed="false">
      <c r="D15" s="20" t="str">
        <f aca="false">IF(E15="","",3)</f>
        <v/>
      </c>
      <c r="E15" s="21" t="str">
        <f aca="false">IF(V15="","",INDEX(Grupos!$C$2:$H$49,V15,6))</f>
        <v/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  <c r="W15" s="20" t="str">
        <f aca="false">IF(V15="","",INDEX(Grupos!$C$2:$G$49,V15,2))</f>
        <v/>
      </c>
      <c r="X15" s="20" t="str">
        <f aca="false">IF(V15="","",INDEX(Grupos!$C$2:$G$49,V15,4))</f>
        <v/>
      </c>
      <c r="Y15" s="23" t="str">
        <f aca="false">IF(V15="","",INDEX(Grupos!$C$2:$G$49,V15,5))</f>
        <v/>
      </c>
      <c r="Z15" s="22"/>
      <c r="AA15" s="20" t="str">
        <f aca="false">IF(OR(Z15="",V15=""),"",IF(X15*Z15&gt;10,10,IF(COUNTIF(V$1:V$44,V15)&gt;1,0,X15*Z15)))</f>
        <v/>
      </c>
      <c r="AD15" s="24"/>
    </row>
    <row r="16" customFormat="false" ht="23.85" hidden="false" customHeight="true" outlineLevel="0" collapsed="false">
      <c r="D16" s="20" t="str">
        <f aca="false">IF(E16="","",4)</f>
        <v/>
      </c>
      <c r="E16" s="21" t="str">
        <f aca="false">IF(V16="","",INDEX(Grupos!$C$2:$H$49,V16,6))</f>
        <v/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2"/>
      <c r="W16" s="20" t="str">
        <f aca="false">IF(V16="","",INDEX(Grupos!$C$2:$G$49,V16,2))</f>
        <v/>
      </c>
      <c r="X16" s="20" t="str">
        <f aca="false">IF(V16="","",INDEX(Grupos!$C$2:$G$49,V16,4))</f>
        <v/>
      </c>
      <c r="Y16" s="23" t="str">
        <f aca="false">IF(V16="","",INDEX(Grupos!$C$2:$G$49,V16,5))</f>
        <v/>
      </c>
      <c r="Z16" s="22"/>
      <c r="AA16" s="20" t="str">
        <f aca="false">IF(OR(Z16="",V16=""),"",IF(X16*Z16&gt;10,10,IF(COUNTIF(V$1:V$44,V16)&gt;1,0,X16*Z16)))</f>
        <v/>
      </c>
      <c r="AD16" s="24"/>
    </row>
    <row r="17" customFormat="false" ht="23.85" hidden="false" customHeight="true" outlineLevel="0" collapsed="false">
      <c r="D17" s="20" t="str">
        <f aca="false">IF(E17="","",5)</f>
        <v/>
      </c>
      <c r="E17" s="21" t="str">
        <f aca="false">IF(V17="","",INDEX(Grupos!$C$2:$H$49,V17,6))</f>
        <v/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0" t="str">
        <f aca="false">IF(V17="","",INDEX(Grupos!$C$2:$G$49,V17,2))</f>
        <v/>
      </c>
      <c r="X17" s="20" t="str">
        <f aca="false">IF(V17="","",INDEX(Grupos!$C$2:$G$49,V17,4))</f>
        <v/>
      </c>
      <c r="Y17" s="23" t="str">
        <f aca="false">IF(V17="","",INDEX(Grupos!$C$2:$G$49,V17,5))</f>
        <v/>
      </c>
      <c r="Z17" s="22"/>
      <c r="AA17" s="20" t="str">
        <f aca="false">IF(OR(Z17="",V17=""),"",IF(X17*Z17&gt;10,10,IF(COUNTIF(V$1:V$44,V17)&gt;1,0,X17*Z17)))</f>
        <v/>
      </c>
    </row>
    <row r="18" customFormat="false" ht="23.85" hidden="false" customHeight="true" outlineLevel="0" collapsed="false">
      <c r="D18" s="20" t="str">
        <f aca="false">IF(E18="","",6)</f>
        <v/>
      </c>
      <c r="E18" s="21" t="str">
        <f aca="false">IF(V18="","",INDEX(Grupos!$C$2:$H$49,V18,6))</f>
        <v/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0" t="str">
        <f aca="false">IF(V18="","",INDEX(Grupos!$C$2:$G$49,V18,2))</f>
        <v/>
      </c>
      <c r="X18" s="20" t="str">
        <f aca="false">IF(V18="","",INDEX(Grupos!$C$2:$G$49,V18,4))</f>
        <v/>
      </c>
      <c r="Y18" s="23" t="str">
        <f aca="false">IF(V18="","",INDEX(Grupos!$C$2:$G$49,V18,5))</f>
        <v/>
      </c>
      <c r="Z18" s="22"/>
      <c r="AA18" s="20" t="str">
        <f aca="false">IF(OR(Z18="",V18=""),"",IF(X18*Z18&gt;10,10,IF(COUNTIF(V$1:V$44,V18)&gt;1,0,X18*Z18)))</f>
        <v/>
      </c>
      <c r="AT18" s="0" t="s">
        <v>17</v>
      </c>
    </row>
    <row r="19" customFormat="false" ht="23.85" hidden="false" customHeight="true" outlineLevel="0" collapsed="false">
      <c r="D19" s="20" t="str">
        <f aca="false">IF(E19="","",7)</f>
        <v/>
      </c>
      <c r="E19" s="21" t="str">
        <f aca="false">IF(V19="","",INDEX(Grupos!$C$2:$H$49,V19,6))</f>
        <v/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  <c r="W19" s="20" t="str">
        <f aca="false">IF(V19="","",INDEX(Grupos!$C$2:$G$49,V19,2))</f>
        <v/>
      </c>
      <c r="X19" s="20" t="str">
        <f aca="false">IF(V19="","",INDEX(Grupos!$C$2:$G$49,V19,4))</f>
        <v/>
      </c>
      <c r="Y19" s="23" t="str">
        <f aca="false">IF(V19="","",INDEX(Grupos!$C$2:$G$49,V19,5))</f>
        <v/>
      </c>
      <c r="Z19" s="22"/>
      <c r="AA19" s="20" t="str">
        <f aca="false">IF(OR(Z19="",V19=""),"",IF(X19*Z19&gt;10,10,IF(COUNTIF(V$1:V$44,V19)&gt;1,0,X19*Z19)))</f>
        <v/>
      </c>
    </row>
    <row r="20" customFormat="false" ht="23.85" hidden="false" customHeight="true" outlineLevel="0" collapsed="false">
      <c r="D20" s="20" t="str">
        <f aca="false">IF(E20="","",8)</f>
        <v/>
      </c>
      <c r="E20" s="21" t="str">
        <f aca="false">IF(V20="","",INDEX(Grupos!$C$2:$H$49,V20,6))</f>
        <v/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  <c r="W20" s="20" t="str">
        <f aca="false">IF(V20="","",INDEX(Grupos!$C$2:$G$49,V20,2))</f>
        <v/>
      </c>
      <c r="X20" s="20" t="str">
        <f aca="false">IF(V20="","",INDEX(Grupos!$C$2:$G$49,V20,4))</f>
        <v/>
      </c>
      <c r="Y20" s="23" t="str">
        <f aca="false">IF(V20="","",INDEX(Grupos!$C$2:$G$49,V20,5))</f>
        <v/>
      </c>
      <c r="Z20" s="22"/>
      <c r="AA20" s="20" t="str">
        <f aca="false">IF(OR(Z20="",V20=""),"",IF(X20*Z20&gt;10,10,IF(COUNTIF(V$1:V$44,V20)&gt;1,0,X20*Z20)))</f>
        <v/>
      </c>
    </row>
    <row r="21" customFormat="false" ht="23.85" hidden="false" customHeight="true" outlineLevel="0" collapsed="false">
      <c r="D21" s="20" t="str">
        <f aca="false">IF(E21="","",9)</f>
        <v/>
      </c>
      <c r="E21" s="21" t="str">
        <f aca="false">IF(V21="","",INDEX(Grupos!$C$2:$H$49,V21,6))</f>
        <v/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2"/>
      <c r="W21" s="20" t="str">
        <f aca="false">IF(V21="","",INDEX(Grupos!$C$2:$G$49,V21,2))</f>
        <v/>
      </c>
      <c r="X21" s="20" t="str">
        <f aca="false">IF(V21="","",INDEX(Grupos!$C$2:$G$49,V21,4))</f>
        <v/>
      </c>
      <c r="Y21" s="23" t="str">
        <f aca="false">IF(V21="","",INDEX(Grupos!$C$2:$G$49,V21,5))</f>
        <v/>
      </c>
      <c r="Z21" s="22"/>
      <c r="AA21" s="20" t="str">
        <f aca="false">IF(OR(Z21="",V21=""),"",IF(X21*Z21&gt;10,10,IF(COUNTIF(V$1:V$44,V21)&gt;1,0,X21*Z21)))</f>
        <v/>
      </c>
    </row>
    <row r="22" customFormat="false" ht="23.85" hidden="false" customHeight="true" outlineLevel="0" collapsed="false">
      <c r="D22" s="20" t="str">
        <f aca="false">IF(E22="","",10)</f>
        <v/>
      </c>
      <c r="E22" s="21" t="str">
        <f aca="false">IF(V22="","",INDEX(Grupos!$C$2:$H$49,V22,6))</f>
        <v/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2"/>
      <c r="W22" s="20" t="str">
        <f aca="false">IF(V22="","",INDEX(Grupos!$C$2:$G$49,V22,2))</f>
        <v/>
      </c>
      <c r="X22" s="20" t="str">
        <f aca="false">IF(V22="","",INDEX(Grupos!$C$2:$G$49,V22,4))</f>
        <v/>
      </c>
      <c r="Y22" s="23" t="str">
        <f aca="false">IF(V22="","",INDEX(Grupos!$C$2:$G$49,V22,5))</f>
        <v/>
      </c>
      <c r="Z22" s="22"/>
      <c r="AA22" s="20" t="str">
        <f aca="false">IF(OR(Z22="",V22=""),"",IF(X22*Z22&gt;10,10,IF(COUNTIF(V$1:V$44,V22)&gt;1,0,X22*Z22)))</f>
        <v/>
      </c>
    </row>
    <row r="23" customFormat="false" ht="23.85" hidden="false" customHeight="true" outlineLevel="0" collapsed="false">
      <c r="D23" s="20" t="str">
        <f aca="false">IF(E23="","",11)</f>
        <v/>
      </c>
      <c r="E23" s="21" t="str">
        <f aca="false">IF(V23="","",INDEX(Grupos!$C$2:$H$49,V23,6))</f>
        <v/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  <c r="W23" s="20" t="str">
        <f aca="false">IF(V23="","",INDEX(Grupos!$C$2:$G$49,V23,2))</f>
        <v/>
      </c>
      <c r="X23" s="20" t="str">
        <f aca="false">IF(V23="","",INDEX(Grupos!$C$2:$G$49,V23,4))</f>
        <v/>
      </c>
      <c r="Y23" s="23" t="str">
        <f aca="false">IF(V23="","",INDEX(Grupos!$C$2:$G$49,V23,5))</f>
        <v/>
      </c>
      <c r="Z23" s="22"/>
      <c r="AA23" s="20" t="str">
        <f aca="false">IF(OR(Z23="",V23=""),"",IF(X23*Z23&gt;10,10,IF(COUNTIF(V$1:V$44,V23)&gt;1,0,X23*Z23)))</f>
        <v/>
      </c>
    </row>
    <row r="24" customFormat="false" ht="23.85" hidden="false" customHeight="true" outlineLevel="0" collapsed="false">
      <c r="D24" s="23" t="str">
        <f aca="false">IF(E24="","",12)</f>
        <v/>
      </c>
      <c r="E24" s="21" t="str">
        <f aca="false">IF(V24="","",INDEX(Grupos!$C$2:$H$49,V24,6))</f>
        <v/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2"/>
      <c r="W24" s="23" t="str">
        <f aca="false">IF(V24="","",INDEX(Grupos!$C$2:$G$49,V24,2))</f>
        <v/>
      </c>
      <c r="X24" s="23" t="str">
        <f aca="false">IF(V24="","",INDEX(Grupos!$C$2:$G$49,V24,4))</f>
        <v/>
      </c>
      <c r="Y24" s="23" t="str">
        <f aca="false">IF(V24="","",INDEX(Grupos!$C$2:$G$49,V24,5))</f>
        <v/>
      </c>
      <c r="Z24" s="22"/>
      <c r="AA24" s="20" t="str">
        <f aca="false">IF(OR(Z24="",V24=""),"",IF(X24*Z24&gt;10,10,IF(COUNTIF(V$1:V$44,V24)&gt;1,0,X24*Z24)))</f>
        <v/>
      </c>
    </row>
    <row r="25" customFormat="false" ht="23.85" hidden="false" customHeight="true" outlineLevel="0" collapsed="false">
      <c r="D25" s="23" t="str">
        <f aca="false">IF(E25="","",13)</f>
        <v/>
      </c>
      <c r="E25" s="21" t="str">
        <f aca="false">IF(V25="","",INDEX(Grupos!$C$2:$H$49,V25,6))</f>
        <v/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3" t="str">
        <f aca="false">IF(V25="","",INDEX(Grupos!$C$2:$G$49,V25,2))</f>
        <v/>
      </c>
      <c r="X25" s="23" t="str">
        <f aca="false">IF(V25="","",INDEX(Grupos!$C$2:$G$49,V25,4))</f>
        <v/>
      </c>
      <c r="Y25" s="23" t="str">
        <f aca="false">IF(V25="","",INDEX(Grupos!$C$2:$G$49,V25,5))</f>
        <v/>
      </c>
      <c r="Z25" s="22"/>
      <c r="AA25" s="20" t="str">
        <f aca="false">IF(OR(Z25="",V25=""),"",IF(X25*Z25&gt;10,10,IF(COUNTIF(V$1:V$44,V25)&gt;1,0,X25*Z25)))</f>
        <v/>
      </c>
    </row>
    <row r="26" customFormat="false" ht="23.85" hidden="false" customHeight="true" outlineLevel="0" collapsed="false">
      <c r="D26" s="23" t="str">
        <f aca="false">IF(E26="","",14)</f>
        <v/>
      </c>
      <c r="E26" s="21" t="str">
        <f aca="false">IF(V26="","",INDEX(Grupos!$C$2:$H$49,V26,6))</f>
        <v/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23" t="str">
        <f aca="false">IF(V26="","",INDEX(Grupos!$C$2:$G$49,V26,2))</f>
        <v/>
      </c>
      <c r="X26" s="23" t="str">
        <f aca="false">IF(V26="","",INDEX(Grupos!$C$2:$G$49,V26,4))</f>
        <v/>
      </c>
      <c r="Y26" s="23" t="str">
        <f aca="false">IF(V26="","",INDEX(Grupos!$C$2:$G$49,V26,5))</f>
        <v/>
      </c>
      <c r="Z26" s="22"/>
      <c r="AA26" s="20" t="str">
        <f aca="false">IF(OR(Z26="",V26=""),"",IF(X26*Z26&gt;10,10,IF(COUNTIF(V$1:V$44,V26)&gt;1,0,X26*Z26)))</f>
        <v/>
      </c>
    </row>
    <row r="27" customFormat="false" ht="23.85" hidden="false" customHeight="true" outlineLevel="0" collapsed="false">
      <c r="D27" s="23" t="str">
        <f aca="false">IF(E27="","",15)</f>
        <v/>
      </c>
      <c r="E27" s="21" t="str">
        <f aca="false">IF(V27="","",INDEX(Grupos!$C$2:$H$49,V27,6))</f>
        <v/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23" t="str">
        <f aca="false">IF(V27="","",INDEX(Grupos!$C$2:$G$49,V27,2))</f>
        <v/>
      </c>
      <c r="X27" s="23" t="str">
        <f aca="false">IF(V27="","",INDEX(Grupos!$C$2:$G$49,V27,4))</f>
        <v/>
      </c>
      <c r="Y27" s="23" t="str">
        <f aca="false">IF(V27="","",INDEX(Grupos!$C$2:$G$49,V27,5))</f>
        <v/>
      </c>
      <c r="Z27" s="22"/>
      <c r="AA27" s="20" t="str">
        <f aca="false">IF(OR(Z27="",V27=""),"",IF(X27*Z27&gt;10,10,IF(COUNTIF(V$1:V$44,V27)&gt;1,0,X27*Z27)))</f>
        <v/>
      </c>
    </row>
    <row r="28" customFormat="false" ht="23.85" hidden="false" customHeight="true" outlineLevel="0" collapsed="false">
      <c r="D28" s="23" t="str">
        <f aca="false">IF(E28="","",16)</f>
        <v/>
      </c>
      <c r="E28" s="21" t="str">
        <f aca="false">IF(V28="","",INDEX(Grupos!$C$2:$H$49,V28,6))</f>
        <v/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3" t="str">
        <f aca="false">IF(V28="","",INDEX(Grupos!$C$2:$G$49,V28,2))</f>
        <v/>
      </c>
      <c r="X28" s="23" t="str">
        <f aca="false">IF(V28="","",INDEX(Grupos!$C$2:$G$49,V28,4))</f>
        <v/>
      </c>
      <c r="Y28" s="23" t="str">
        <f aca="false">IF(V28="","",INDEX(Grupos!$C$2:$G$49,V28,5))</f>
        <v/>
      </c>
      <c r="Z28" s="22"/>
      <c r="AA28" s="20" t="str">
        <f aca="false">IF(OR(Z28="",V28=""),"",IF(X28*Z28&gt;10,10,IF(COUNTIF(V$1:V$44,V28)&gt;1,0,X28*Z28)))</f>
        <v/>
      </c>
    </row>
    <row r="29" customFormat="false" ht="23.85" hidden="false" customHeight="true" outlineLevel="0" collapsed="false">
      <c r="D29" s="23" t="str">
        <f aca="false">IF(E29="","",17)</f>
        <v/>
      </c>
      <c r="E29" s="21" t="str">
        <f aca="false">IF(V29="","",INDEX(Grupos!$C$2:$H$49,V29,6))</f>
        <v/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2"/>
      <c r="W29" s="23" t="str">
        <f aca="false">IF(V29="","",INDEX(Grupos!$C$2:$G$49,V29,2))</f>
        <v/>
      </c>
      <c r="X29" s="23" t="str">
        <f aca="false">IF(V29="","",INDEX(Grupos!$C$2:$G$49,V29,4))</f>
        <v/>
      </c>
      <c r="Y29" s="23" t="str">
        <f aca="false">IF(V29="","",INDEX(Grupos!$C$2:$G$49,V29,5))</f>
        <v/>
      </c>
      <c r="Z29" s="22"/>
      <c r="AA29" s="20" t="str">
        <f aca="false">IF(OR(Z29="",V29=""),"",IF(X29*Z29&gt;10,10,IF(COUNTIF(V$1:V$44,V29)&gt;1,0,X29*Z29)))</f>
        <v/>
      </c>
    </row>
    <row r="30" customFormat="false" ht="23.85" hidden="false" customHeight="true" outlineLevel="0" collapsed="false">
      <c r="D30" s="23" t="str">
        <f aca="false">IF(E30="","",18)</f>
        <v/>
      </c>
      <c r="E30" s="21" t="str">
        <f aca="false">IF(V30="","",INDEX(Grupos!$C$2:$H$49,V30,6))</f>
        <v/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23" t="str">
        <f aca="false">IF(V30="","",INDEX(Grupos!$C$2:$G$49,V30,2))</f>
        <v/>
      </c>
      <c r="X30" s="23" t="str">
        <f aca="false">IF(V30="","",INDEX(Grupos!$C$2:$G$49,V30,4))</f>
        <v/>
      </c>
      <c r="Y30" s="23" t="str">
        <f aca="false">IF(V30="","",INDEX(Grupos!$C$2:$G$49,V30,5))</f>
        <v/>
      </c>
      <c r="Z30" s="22"/>
      <c r="AA30" s="20" t="str">
        <f aca="false">IF(OR(Z30="",V30=""),"",IF(X30*Z30&gt;10,10,IF(COUNTIF(V$1:V$44,V30)&gt;1,0,X30*Z30)))</f>
        <v/>
      </c>
    </row>
    <row r="31" customFormat="false" ht="23.85" hidden="false" customHeight="true" outlineLevel="0" collapsed="false">
      <c r="D31" s="23" t="str">
        <f aca="false">IF(E31="","",19)</f>
        <v/>
      </c>
      <c r="E31" s="21" t="str">
        <f aca="false">IF(V31="","",INDEX(Grupos!$C$2:$H$49,V31,6))</f>
        <v/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  <c r="W31" s="23" t="str">
        <f aca="false">IF(V31="","",INDEX(Grupos!$C$2:$G$49,V31,2))</f>
        <v/>
      </c>
      <c r="X31" s="23" t="str">
        <f aca="false">IF(V31="","",INDEX(Grupos!$C$2:$G$49,V31,4))</f>
        <v/>
      </c>
      <c r="Y31" s="23" t="str">
        <f aca="false">IF(V31="","",INDEX(Grupos!$C$2:$G$49,V31,5))</f>
        <v/>
      </c>
      <c r="Z31" s="22"/>
      <c r="AA31" s="20" t="str">
        <f aca="false">IF(OR(Z31="",V31=""),"",IF(X31*Z31&gt;10,10,IF(COUNTIF(V$1:V$44,V31)&gt;1,0,X31*Z31)))</f>
        <v/>
      </c>
    </row>
    <row r="32" customFormat="false" ht="23.85" hidden="false" customHeight="true" outlineLevel="0" collapsed="false">
      <c r="D32" s="23" t="str">
        <f aca="false">IF(E32="","",20)</f>
        <v/>
      </c>
      <c r="E32" s="21" t="str">
        <f aca="false">IF(V32="","",INDEX(Grupos!$C$2:$H$49,V32,6))</f>
        <v/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2"/>
      <c r="W32" s="23" t="str">
        <f aca="false">IF(V32="","",INDEX(Grupos!$C$2:$G$49,V32,2))</f>
        <v/>
      </c>
      <c r="X32" s="23" t="str">
        <f aca="false">IF(V32="","",INDEX(Grupos!$C$2:$G$49,V32,4))</f>
        <v/>
      </c>
      <c r="Y32" s="23" t="str">
        <f aca="false">IF(V32="","",INDEX(Grupos!$C$2:$G$49,V32,5))</f>
        <v/>
      </c>
      <c r="Z32" s="22"/>
      <c r="AA32" s="20" t="str">
        <f aca="false">IF(OR(Z32="",V32=""),"",IF(X32*Z32&gt;10,10,IF(COUNTIF(V$1:V$44,V32)&gt;1,0,X32*Z32)))</f>
        <v/>
      </c>
    </row>
    <row r="33" customFormat="false" ht="23.85" hidden="false" customHeight="true" outlineLevel="0" collapsed="false">
      <c r="D33" s="23" t="str">
        <f aca="false">IF(E33="","",21)</f>
        <v/>
      </c>
      <c r="E33" s="21" t="str">
        <f aca="false">IF(V33="","",INDEX(Grupos!$C$2:$H$49,V33,6))</f>
        <v/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2"/>
      <c r="W33" s="23" t="str">
        <f aca="false">IF(V33="","",INDEX(Grupos!$C$2:$G$49,V33,2))</f>
        <v/>
      </c>
      <c r="X33" s="23" t="str">
        <f aca="false">IF(V33="","",INDEX(Grupos!$C$2:$G$49,V33,4))</f>
        <v/>
      </c>
      <c r="Y33" s="23" t="str">
        <f aca="false">IF(V33="","",INDEX(Grupos!$C$2:$G$49,V33,5))</f>
        <v/>
      </c>
      <c r="Z33" s="22"/>
      <c r="AA33" s="20" t="str">
        <f aca="false">IF(OR(Z33="",V33=""),"",IF(X33*Z33&gt;10,10,IF(COUNTIF(V$1:V$44,V33)&gt;1,0,X33*Z33)))</f>
        <v/>
      </c>
    </row>
    <row r="34" customFormat="false" ht="23.85" hidden="false" customHeight="true" outlineLevel="0" collapsed="false">
      <c r="D34" s="23" t="str">
        <f aca="false">IF(E34="","",22)</f>
        <v/>
      </c>
      <c r="E34" s="21" t="str">
        <f aca="false">IF(V34="","",INDEX(Grupos!$C$2:$H$49,V34,6))</f>
        <v/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23" t="str">
        <f aca="false">IF(V34="","",INDEX(Grupos!$C$2:$G$49,V34,2))</f>
        <v/>
      </c>
      <c r="X34" s="23" t="str">
        <f aca="false">IF(V34="","",INDEX(Grupos!$C$2:$G$49,V34,4))</f>
        <v/>
      </c>
      <c r="Y34" s="23" t="str">
        <f aca="false">IF(V34="","",INDEX(Grupos!$C$2:$G$49,V34,5))</f>
        <v/>
      </c>
      <c r="Z34" s="22"/>
      <c r="AA34" s="20" t="str">
        <f aca="false">IF(OR(Z34="",V34=""),"",IF(X34*Z34&gt;10,10,IF(COUNTIF(V$1:V$44,V34)&gt;1,0,X34*Z34)))</f>
        <v/>
      </c>
    </row>
    <row r="35" customFormat="false" ht="23.85" hidden="false" customHeight="true" outlineLevel="0" collapsed="false">
      <c r="D35" s="23" t="str">
        <f aca="false">IF(E35="","",23)</f>
        <v/>
      </c>
      <c r="E35" s="21" t="str">
        <f aca="false">IF(V35="","",INDEX(Grupos!$C$2:$H$49,V35,6))</f>
        <v/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2"/>
      <c r="W35" s="23" t="str">
        <f aca="false">IF(V35="","",INDEX(Grupos!$C$2:$G$49,V35,2))</f>
        <v/>
      </c>
      <c r="X35" s="23" t="str">
        <f aca="false">IF(V35="","",INDEX(Grupos!$C$2:$G$49,V35,4))</f>
        <v/>
      </c>
      <c r="Y35" s="23" t="str">
        <f aca="false">IF(V35="","",INDEX(Grupos!$C$2:$G$49,V35,5))</f>
        <v/>
      </c>
      <c r="Z35" s="22"/>
      <c r="AA35" s="20" t="str">
        <f aca="false">IF(OR(Z35="",V35=""),"",IF(X35*Z35&gt;10,10,IF(COUNTIF(V$1:V$44,V35)&gt;1,0,X35*Z35)))</f>
        <v/>
      </c>
    </row>
    <row r="36" customFormat="false" ht="23.85" hidden="false" customHeight="true" outlineLevel="0" collapsed="false">
      <c r="D36" s="23" t="str">
        <f aca="false">IF(E36="","",24)</f>
        <v/>
      </c>
      <c r="E36" s="21" t="str">
        <f aca="false">IF(V36="","",INDEX(Grupos!$C$2:$H$49,V36,6))</f>
        <v/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2"/>
      <c r="W36" s="23" t="str">
        <f aca="false">IF(V36="","",INDEX(Grupos!$C$2:$G$49,V36,2))</f>
        <v/>
      </c>
      <c r="X36" s="23" t="str">
        <f aca="false">IF(V36="","",INDEX(Grupos!$C$2:$G$49,V36,4))</f>
        <v/>
      </c>
      <c r="Y36" s="23" t="str">
        <f aca="false">IF(V36="","",INDEX(Grupos!$C$2:$G$49,V36,5))</f>
        <v/>
      </c>
      <c r="Z36" s="22"/>
      <c r="AA36" s="20" t="str">
        <f aca="false">IF(OR(Z36="",V36=""),"",IF(X36*Z36&gt;10,10,IF(COUNTIF(V$1:V$44,V36)&gt;1,0,X36*Z36)))</f>
        <v/>
      </c>
    </row>
    <row r="37" customFormat="false" ht="23.85" hidden="false" customHeight="true" outlineLevel="0" collapsed="false">
      <c r="D37" s="23" t="str">
        <f aca="false">IF(E37="","",25)</f>
        <v/>
      </c>
      <c r="E37" s="21" t="str">
        <f aca="false">IF(V37="","",INDEX(Grupos!$C$2:$H$49,V37,6))</f>
        <v/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2"/>
      <c r="W37" s="23" t="str">
        <f aca="false">IF(V37="","",INDEX(Grupos!$C$2:$G$49,V37,2))</f>
        <v/>
      </c>
      <c r="X37" s="23" t="str">
        <f aca="false">IF(V37="","",INDEX(Grupos!$C$2:$G$49,V37,4))</f>
        <v/>
      </c>
      <c r="Y37" s="23" t="str">
        <f aca="false">IF(V37="","",INDEX(Grupos!$C$2:$G$49,V37,5))</f>
        <v/>
      </c>
      <c r="Z37" s="22"/>
      <c r="AA37" s="20" t="str">
        <f aca="false">IF(OR(Z37="",V37=""),"",IF(X37*Z37&gt;10,10,IF(COUNTIF(V$1:V$44,V37)&gt;1,0,X37*Z37)))</f>
        <v/>
      </c>
    </row>
    <row r="38" customFormat="false" ht="23.85" hidden="false" customHeight="true" outlineLevel="0" collapsed="false">
      <c r="D38" s="23" t="str">
        <f aca="false">IF(E38="","",26)</f>
        <v/>
      </c>
      <c r="E38" s="21" t="str">
        <f aca="false">IF(V38="","",INDEX(Grupos!$C$2:$H$49,V38,6))</f>
        <v/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2"/>
      <c r="W38" s="23" t="str">
        <f aca="false">IF(V38="","",INDEX(Grupos!$C$2:$G$49,V38,2))</f>
        <v/>
      </c>
      <c r="X38" s="23" t="str">
        <f aca="false">IF(V38="","",INDEX(Grupos!$C$2:$G$49,V38,4))</f>
        <v/>
      </c>
      <c r="Y38" s="23" t="str">
        <f aca="false">IF(V38="","",INDEX(Grupos!$C$2:$G$49,V38,5))</f>
        <v/>
      </c>
      <c r="Z38" s="22"/>
      <c r="AA38" s="20" t="str">
        <f aca="false">IF(OR(Z38="",V38=""),"",IF(X38*Z38&gt;10,10,IF(COUNTIF(V$1:V$44,V38)&gt;1,0,X38*Z38)))</f>
        <v/>
      </c>
    </row>
    <row r="39" customFormat="false" ht="23.85" hidden="false" customHeight="true" outlineLevel="0" collapsed="false">
      <c r="D39" s="23" t="str">
        <f aca="false">IF(E39="","",27)</f>
        <v/>
      </c>
      <c r="E39" s="21" t="str">
        <f aca="false">IF(V39="","",INDEX(Grupos!$C$2:$H$49,V39,6))</f>
        <v/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2"/>
      <c r="W39" s="23" t="str">
        <f aca="false">IF(V39="","",INDEX(Grupos!$C$2:$G$49,V39,2))</f>
        <v/>
      </c>
      <c r="X39" s="23" t="str">
        <f aca="false">IF(V39="","",INDEX(Grupos!$C$2:$G$49,V39,4))</f>
        <v/>
      </c>
      <c r="Y39" s="23" t="str">
        <f aca="false">IF(V39="","",INDEX(Grupos!$C$2:$G$49,V39,5))</f>
        <v/>
      </c>
      <c r="Z39" s="22"/>
      <c r="AA39" s="20" t="str">
        <f aca="false">IF(OR(Z39="",V39=""),"",IF(X39*Z39&gt;10,10,IF(COUNTIF(V$1:V$44,V39)&gt;1,0,X39*Z39)))</f>
        <v/>
      </c>
    </row>
    <row r="40" customFormat="false" ht="23.85" hidden="false" customHeight="true" outlineLevel="0" collapsed="false">
      <c r="D40" s="23" t="str">
        <f aca="false">IF(E40="","",28)</f>
        <v/>
      </c>
      <c r="E40" s="21" t="str">
        <f aca="false">IF(V40="","",INDEX(Grupos!$C$2:$H$49,V40,6))</f>
        <v/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2"/>
      <c r="W40" s="23" t="str">
        <f aca="false">IF(V40="","",INDEX(Grupos!$C$2:$G$49,V40,2))</f>
        <v/>
      </c>
      <c r="X40" s="23" t="str">
        <f aca="false">IF(V40="","",INDEX(Grupos!$C$2:$G$49,V40,4))</f>
        <v/>
      </c>
      <c r="Y40" s="23" t="str">
        <f aca="false">IF(V40="","",INDEX(Grupos!$C$2:$G$49,V40,5))</f>
        <v/>
      </c>
      <c r="Z40" s="22"/>
      <c r="AA40" s="20" t="str">
        <f aca="false">IF(OR(Z40="",V40=""),"",IF(X40*Z40&gt;10,10,IF(COUNTIF(V$1:V$44,V40)&gt;1,0,X40*Z40)))</f>
        <v/>
      </c>
    </row>
    <row r="41" customFormat="false" ht="23.85" hidden="false" customHeight="true" outlineLevel="0" collapsed="false">
      <c r="D41" s="23" t="str">
        <f aca="false">IF(E41="","",29)</f>
        <v/>
      </c>
      <c r="E41" s="21" t="str">
        <f aca="false">IF(V41="","",INDEX(Grupos!$C$2:$H$49,V41,6))</f>
        <v/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23" t="str">
        <f aca="false">IF(V41="","",INDEX(Grupos!$C$2:$G$49,V41,2))</f>
        <v/>
      </c>
      <c r="X41" s="23" t="str">
        <f aca="false">IF(V41="","",INDEX(Grupos!$C$2:$G$49,V41,4))</f>
        <v/>
      </c>
      <c r="Y41" s="23" t="str">
        <f aca="false">IF(V41="","",INDEX(Grupos!$C$2:$G$49,V41,5))</f>
        <v/>
      </c>
      <c r="Z41" s="22"/>
      <c r="AA41" s="20" t="str">
        <f aca="false">IF(OR(Z41="",V41=""),"",IF(X41*Z41&gt;10,10,IF(COUNTIF(V$1:V$44,V41)&gt;1,0,X41*Z41)))</f>
        <v/>
      </c>
    </row>
    <row r="42" customFormat="false" ht="23.85" hidden="false" customHeight="true" outlineLevel="0" collapsed="false">
      <c r="D42" s="23" t="str">
        <f aca="false">IF(E42="","",30)</f>
        <v/>
      </c>
      <c r="E42" s="21" t="str">
        <f aca="false">IF(V42="","",INDEX(Grupos!$C$2:$H$49,V42,6))</f>
        <v/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3" t="str">
        <f aca="false">IF(V42="","",INDEX(Grupos!$C$2:$G$49,V42,2))</f>
        <v/>
      </c>
      <c r="X42" s="23" t="str">
        <f aca="false">IF(V42="","",INDEX(Grupos!$C$2:$G$49,V42,4))</f>
        <v/>
      </c>
      <c r="Y42" s="23" t="str">
        <f aca="false">IF(V42="","",INDEX(Grupos!$C$2:$G$49,V42,5))</f>
        <v/>
      </c>
      <c r="Z42" s="22"/>
      <c r="AA42" s="20" t="str">
        <f aca="false">IF(OR(Z42="",V42=""),"",IF(X42*Z42&gt;10,10,IF(COUNTIF(V$1:V$44,V42)&gt;1,0,X42*Z42)))</f>
        <v/>
      </c>
    </row>
    <row r="43" customFormat="false" ht="23.85" hidden="false" customHeight="true" outlineLevel="0" collapsed="false">
      <c r="D43" s="23" t="str">
        <f aca="false">IF(E43="","",31)</f>
        <v/>
      </c>
      <c r="E43" s="21" t="str">
        <f aca="false">IF(V43="","",INDEX(Grupos!$C$2:$H$49,V43,6))</f>
        <v/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2"/>
      <c r="W43" s="23" t="str">
        <f aca="false">IF(V43="","",INDEX(Grupos!$C$2:$G$49,V43,2))</f>
        <v/>
      </c>
      <c r="X43" s="23" t="str">
        <f aca="false">IF(V43="","",INDEX(Grupos!$C$2:$G$49,V43,4))</f>
        <v/>
      </c>
      <c r="Y43" s="23" t="str">
        <f aca="false">IF(V43="","",INDEX(Grupos!$C$2:$G$49,V43,5))</f>
        <v/>
      </c>
      <c r="Z43" s="22"/>
      <c r="AA43" s="20" t="str">
        <f aca="false">IF(OR(Z43="",V43=""),"",IF(X43*Z43&gt;10,10,IF(COUNTIF(V$1:V$44,V43)&gt;1,0,X43*Z43)))</f>
        <v/>
      </c>
    </row>
    <row r="44" customFormat="false" ht="23.85" hidden="false" customHeight="true" outlineLevel="0" collapsed="false">
      <c r="D44" s="23" t="str">
        <f aca="false">IF(E44="","",32)</f>
        <v/>
      </c>
      <c r="E44" s="21" t="str">
        <f aca="false">IF(V44="","",INDEX(Grupos!$C$2:$H$49,V44,6))</f>
        <v/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3" t="str">
        <f aca="false">IF(V44="","",INDEX(Grupos!$C$2:$G$49,V44,2))</f>
        <v/>
      </c>
      <c r="X44" s="23" t="str">
        <f aca="false">IF(V44="","",INDEX(Grupos!$C$2:$G$49,V44,4))</f>
        <v/>
      </c>
      <c r="Y44" s="23" t="str">
        <f aca="false">IF(V44="","",INDEX(Grupos!$C$2:$G$49,V44,5))</f>
        <v/>
      </c>
      <c r="Z44" s="22"/>
      <c r="AA44" s="20" t="str">
        <f aca="false">IF(OR(Z44="",V44=""),"",IF(X44*Z44&gt;10,10,IF(COUNTIF(V$1:V$44,V44)&gt;1,0,X44*Z44)))</f>
        <v/>
      </c>
    </row>
    <row r="45" customFormat="false" ht="14.35" hidden="false" customHeight="false" outlineLevel="0" collapsed="false">
      <c r="D45" s="26" t="s">
        <v>18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9"/>
      <c r="X45" s="29"/>
      <c r="Y45" s="29"/>
      <c r="Z45" s="29"/>
      <c r="AA45" s="29"/>
    </row>
    <row r="46" customFormat="false" ht="14.35" hidden="false" customHeight="false" outlineLevel="0" collapsed="false">
      <c r="D46" s="30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9"/>
      <c r="X46" s="29"/>
      <c r="Y46" s="29"/>
      <c r="Z46" s="29"/>
      <c r="AA46" s="29"/>
    </row>
    <row r="47" customFormat="false" ht="15" hidden="false" customHeight="true" outlineLevel="0" collapsed="false">
      <c r="D47" s="31" t="s">
        <v>19</v>
      </c>
      <c r="E47" s="31"/>
      <c r="F47" s="31"/>
      <c r="G47" s="32"/>
      <c r="H47" s="32"/>
      <c r="I47" s="32"/>
      <c r="J47" s="32"/>
      <c r="K47" s="32"/>
      <c r="AA47" s="29"/>
    </row>
    <row r="48" customFormat="false" ht="15.75" hidden="false" customHeight="true" outlineLevel="0" collapsed="false">
      <c r="D48" s="33" t="s">
        <v>12</v>
      </c>
      <c r="E48" s="33"/>
      <c r="F48" s="33"/>
      <c r="G48" s="33"/>
      <c r="H48" s="33"/>
      <c r="I48" s="34" t="n">
        <v>1</v>
      </c>
      <c r="J48" s="34" t="n">
        <v>2</v>
      </c>
      <c r="K48" s="34" t="n">
        <v>3</v>
      </c>
      <c r="L48" s="35"/>
      <c r="AA48" s="29"/>
    </row>
    <row r="49" customFormat="false" ht="15.75" hidden="false" customHeight="true" outlineLevel="0" collapsed="false">
      <c r="D49" s="36" t="s">
        <v>20</v>
      </c>
      <c r="E49" s="36"/>
      <c r="F49" s="36"/>
      <c r="G49" s="36"/>
      <c r="H49" s="36"/>
      <c r="I49" s="37" t="n">
        <v>20</v>
      </c>
      <c r="J49" s="37" t="n">
        <v>20</v>
      </c>
      <c r="K49" s="37" t="n">
        <v>20</v>
      </c>
      <c r="L49" s="35"/>
      <c r="AA49" s="29"/>
    </row>
    <row r="50" customFormat="false" ht="15.75" hidden="false" customHeight="true" outlineLevel="0" collapsed="false">
      <c r="D50" s="36" t="s">
        <v>21</v>
      </c>
      <c r="E50" s="36"/>
      <c r="F50" s="36"/>
      <c r="G50" s="36"/>
      <c r="H50" s="36"/>
      <c r="I50" s="37" t="n">
        <v>30</v>
      </c>
      <c r="J50" s="37" t="n">
        <v>30</v>
      </c>
      <c r="K50" s="37" t="n">
        <v>40</v>
      </c>
      <c r="L50" s="35"/>
      <c r="AA50" s="29"/>
    </row>
    <row r="51" customFormat="false" ht="14.35" hidden="false" customHeight="false" outlineLevel="0" collapsed="false">
      <c r="M51" s="29"/>
      <c r="V51" s="29"/>
      <c r="W51" s="29"/>
      <c r="X51" s="38"/>
      <c r="Y51" s="29"/>
      <c r="Z51" s="29"/>
      <c r="AA51" s="29"/>
    </row>
    <row r="52" customFormat="false" ht="14.35" hidden="false" customHeight="false" outlineLevel="0" collapsed="false">
      <c r="D52" s="39" t="s">
        <v>22</v>
      </c>
      <c r="E52" s="39"/>
      <c r="F52" s="39"/>
      <c r="M52" s="29"/>
      <c r="V52" s="29"/>
      <c r="W52" s="29"/>
      <c r="X52" s="38"/>
      <c r="Y52" s="29"/>
      <c r="Z52" s="29"/>
      <c r="AA52" s="29"/>
    </row>
    <row r="53" customFormat="false" ht="14.35" hidden="false" customHeight="false" outlineLevel="0" collapsed="false">
      <c r="D53" s="40" t="s">
        <v>12</v>
      </c>
      <c r="E53" s="40"/>
      <c r="F53" s="40"/>
      <c r="G53" s="40"/>
      <c r="H53" s="34" t="n">
        <v>1</v>
      </c>
      <c r="I53" s="34"/>
      <c r="J53" s="41" t="n">
        <v>2</v>
      </c>
      <c r="K53" s="41"/>
      <c r="L53" s="41" t="n">
        <v>3</v>
      </c>
      <c r="M53" s="29"/>
      <c r="V53" s="29"/>
      <c r="W53" s="29"/>
      <c r="X53" s="38"/>
      <c r="Y53" s="29"/>
      <c r="Z53" s="29"/>
      <c r="AA53" s="29"/>
    </row>
    <row r="54" customFormat="false" ht="14.35" hidden="false" customHeight="false" outlineLevel="0" collapsed="false">
      <c r="D54" s="42" t="s">
        <v>23</v>
      </c>
      <c r="E54" s="42"/>
      <c r="F54" s="42"/>
      <c r="G54" s="42"/>
      <c r="H54" s="43" t="n">
        <f aca="false">Soma!G34</f>
        <v>0</v>
      </c>
      <c r="I54" s="43"/>
      <c r="J54" s="43" t="n">
        <f aca="false">Soma!H34</f>
        <v>0</v>
      </c>
      <c r="K54" s="43"/>
      <c r="L54" s="43" t="n">
        <f aca="false">Soma!I34</f>
        <v>0</v>
      </c>
      <c r="M54" s="29"/>
      <c r="V54" s="29"/>
      <c r="W54" s="29"/>
      <c r="X54" s="38"/>
      <c r="Y54" s="29"/>
      <c r="Z54" s="29"/>
      <c r="AA54" s="29"/>
    </row>
    <row r="55" customFormat="false" ht="14.35" hidden="false" customHeight="false" outlineLevel="0" collapsed="false">
      <c r="D55" s="42" t="s">
        <v>24</v>
      </c>
      <c r="E55" s="42"/>
      <c r="F55" s="42"/>
      <c r="G55" s="42"/>
      <c r="H55" s="43" t="n">
        <f aca="false">IF(H54&gt;30,30,H54)</f>
        <v>0</v>
      </c>
      <c r="I55" s="43"/>
      <c r="J55" s="43" t="n">
        <f aca="false">IF(J54&gt;30,30,J54)</f>
        <v>0</v>
      </c>
      <c r="K55" s="43"/>
      <c r="L55" s="43" t="n">
        <f aca="false">IF(L54&gt;40,40,L54)</f>
        <v>0</v>
      </c>
      <c r="M55" s="29"/>
      <c r="V55" s="29"/>
      <c r="W55" s="29"/>
      <c r="X55" s="38"/>
      <c r="Y55" s="29"/>
      <c r="Z55" s="29"/>
      <c r="AA55" s="29"/>
    </row>
    <row r="56" customFormat="false" ht="14.35" hidden="false" customHeight="false" outlineLevel="0" collapsed="false">
      <c r="M56" s="29"/>
      <c r="V56" s="29"/>
      <c r="W56" s="29"/>
      <c r="X56" s="38"/>
      <c r="Y56" s="29"/>
      <c r="Z56" s="29"/>
      <c r="AA56" s="29"/>
    </row>
    <row r="57" customFormat="false" ht="14.35" hidden="false" customHeight="false" outlineLevel="0" collapsed="false">
      <c r="D57" s="44" t="s">
        <v>25</v>
      </c>
      <c r="E57" s="44"/>
      <c r="F57" s="44"/>
      <c r="V57" s="29"/>
      <c r="W57" s="29"/>
      <c r="X57" s="29"/>
      <c r="Y57" s="29"/>
      <c r="Z57" s="29"/>
      <c r="AA57" s="29"/>
    </row>
    <row r="58" customFormat="false" ht="14.35" hidden="false" customHeight="false" outlineLevel="0" collapsed="false">
      <c r="D58" s="45" t="n">
        <f aca="false">(H55+J55+L55)</f>
        <v>0</v>
      </c>
      <c r="E58" s="45"/>
      <c r="F58" s="45"/>
      <c r="V58" s="29"/>
      <c r="W58" s="29"/>
      <c r="X58" s="29"/>
      <c r="Y58" s="29"/>
      <c r="Z58" s="29"/>
      <c r="AA58" s="29"/>
    </row>
    <row r="59" customFormat="false" ht="14.35" hidden="false" customHeight="false" outlineLevel="0" collapsed="false">
      <c r="D59" s="45"/>
      <c r="E59" s="45"/>
      <c r="F59" s="45"/>
      <c r="V59" s="29"/>
      <c r="W59" s="29"/>
      <c r="X59" s="29"/>
      <c r="Y59" s="29"/>
      <c r="Z59" s="29"/>
      <c r="AA59" s="29"/>
    </row>
    <row r="60" customFormat="false" ht="14.35" hidden="false" customHeight="false" outlineLevel="0" collapsed="false">
      <c r="D60" s="46" t="str">
        <f aca="false">IF(OR(H55&lt;20,J55&lt;20,L55&lt;20,D58&lt;70),"Insuficiente","Aprovado")</f>
        <v>Insuficiente</v>
      </c>
      <c r="E60" s="46"/>
      <c r="F60" s="46"/>
      <c r="G60" s="47" t="s">
        <v>26</v>
      </c>
      <c r="H60" s="47"/>
      <c r="I60" s="47"/>
      <c r="W60" s="29"/>
      <c r="X60" s="29"/>
      <c r="Y60" s="29"/>
      <c r="Z60" s="29"/>
      <c r="AA60" s="29"/>
    </row>
    <row r="61" customFormat="false" ht="14.35" hidden="false" customHeight="true" outlineLevel="0" collapsed="false">
      <c r="D61" s="48" t="s">
        <v>27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</row>
    <row r="66" customFormat="false" ht="14.35" hidden="false" customHeight="false" outlineLevel="0" collapsed="false">
      <c r="W66" s="29"/>
      <c r="X66" s="29"/>
      <c r="Y66" s="29"/>
      <c r="Z66" s="29"/>
      <c r="AA66" s="29"/>
    </row>
    <row r="67" customFormat="false" ht="14.35" hidden="false" customHeight="false" outlineLevel="0" collapsed="false">
      <c r="W67" s="29"/>
      <c r="X67" s="29"/>
      <c r="Y67" s="29"/>
      <c r="Z67" s="29"/>
      <c r="AA67" s="29"/>
    </row>
    <row r="68" customFormat="false" ht="14.35" hidden="false" customHeight="false" outlineLevel="0" collapsed="false">
      <c r="W68" s="29"/>
      <c r="X68" s="29"/>
      <c r="Y68" s="29"/>
      <c r="Z68" s="29"/>
      <c r="AA68" s="29"/>
    </row>
    <row r="69" customFormat="false" ht="14.35" hidden="false" customHeight="false" outlineLevel="0" collapsed="false">
      <c r="W69" s="29"/>
      <c r="X69" s="29"/>
      <c r="Y69" s="29"/>
      <c r="Z69" s="29"/>
      <c r="AA69" s="29"/>
    </row>
    <row r="70" customFormat="false" ht="14.35" hidden="false" customHeight="false" outlineLevel="0" collapsed="false">
      <c r="W70" s="29"/>
      <c r="X70" s="29"/>
      <c r="Y70" s="29"/>
      <c r="Z70" s="29"/>
      <c r="AA70" s="29"/>
    </row>
    <row r="1048576" customFormat="false" ht="12.8" hidden="false" customHeight="false" outlineLevel="0" collapsed="false"/>
  </sheetData>
  <sheetProtection sheet="true" objects="true" scenarios="true"/>
  <mergeCells count="58">
    <mergeCell ref="E7:T7"/>
    <mergeCell ref="V7:W7"/>
    <mergeCell ref="X7:AA7"/>
    <mergeCell ref="E9:T9"/>
    <mergeCell ref="V9:W9"/>
    <mergeCell ref="X9:AA9"/>
    <mergeCell ref="E12:U12"/>
    <mergeCell ref="E13:U13"/>
    <mergeCell ref="E14:U14"/>
    <mergeCell ref="E15:U15"/>
    <mergeCell ref="E16:U16"/>
    <mergeCell ref="E17:U17"/>
    <mergeCell ref="E18:U18"/>
    <mergeCell ref="E19:U19"/>
    <mergeCell ref="E20:U20"/>
    <mergeCell ref="E21:U21"/>
    <mergeCell ref="E22:U22"/>
    <mergeCell ref="E23:U23"/>
    <mergeCell ref="E24:U24"/>
    <mergeCell ref="E25:U25"/>
    <mergeCell ref="E26:U26"/>
    <mergeCell ref="E27:U27"/>
    <mergeCell ref="E28:U28"/>
    <mergeCell ref="E29:U29"/>
    <mergeCell ref="E30:U30"/>
    <mergeCell ref="E31:U31"/>
    <mergeCell ref="E32:U32"/>
    <mergeCell ref="E33:U33"/>
    <mergeCell ref="E34:U34"/>
    <mergeCell ref="E35:U35"/>
    <mergeCell ref="E36:U36"/>
    <mergeCell ref="E37:U37"/>
    <mergeCell ref="E38:U38"/>
    <mergeCell ref="E39:U39"/>
    <mergeCell ref="E40:U40"/>
    <mergeCell ref="E41:U41"/>
    <mergeCell ref="E42:U42"/>
    <mergeCell ref="E43:U43"/>
    <mergeCell ref="E44:U44"/>
    <mergeCell ref="D47:F47"/>
    <mergeCell ref="D48:H48"/>
    <mergeCell ref="D49:H49"/>
    <mergeCell ref="D50:H50"/>
    <mergeCell ref="D52:F52"/>
    <mergeCell ref="D53:G53"/>
    <mergeCell ref="H53:I53"/>
    <mergeCell ref="J53:K53"/>
    <mergeCell ref="D54:G54"/>
    <mergeCell ref="H54:I54"/>
    <mergeCell ref="J54:K54"/>
    <mergeCell ref="D55:G55"/>
    <mergeCell ref="H55:I55"/>
    <mergeCell ref="J55:K55"/>
    <mergeCell ref="D57:F57"/>
    <mergeCell ref="D58:F59"/>
    <mergeCell ref="D60:F60"/>
    <mergeCell ref="G60:I60"/>
    <mergeCell ref="D61:AA61"/>
  </mergeCells>
  <conditionalFormatting sqref="D60:F60">
    <cfRule type="cellIs" priority="2" operator="equal" aboveAverage="0" equalAverage="0" bottom="0" percent="0" rank="0" text="" dxfId="0">
      <formula>"Insuficiente"</formula>
    </cfRule>
  </conditionalFormatting>
  <conditionalFormatting sqref="H54:L54">
    <cfRule type="cellIs" priority="3" operator="lessThan" aboveAverage="0" equalAverage="0" bottom="0" percent="0" rank="0" text="" dxfId="1">
      <formula>20</formula>
    </cfRule>
  </conditionalFormatting>
  <conditionalFormatting sqref="V1:V1048576">
    <cfRule type="expression" priority="4" aboveAverage="0" equalAverage="0" bottom="0" percent="0" rank="0" text="" dxfId="2">
      <formula>COUNTIF(V$1:V$44,V1)&gt;1</formula>
    </cfRule>
  </conditionalFormatting>
  <printOptions headings="false" gridLines="false" gridLinesSet="true" horizontalCentered="false" verticalCentered="false"/>
  <pageMargins left="0.39375" right="0.39375" top="0.708333333333333" bottom="0.7083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V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2.75" zeroHeight="false" outlineLevelRow="0" outlineLevelCol="0"/>
  <cols>
    <col collapsed="false" customWidth="true" hidden="false" outlineLevel="0" max="1" min="1" style="49" width="2.14"/>
    <col collapsed="false" customWidth="true" hidden="false" outlineLevel="0" max="2" min="2" style="49" width="20.57"/>
    <col collapsed="false" customWidth="true" hidden="false" outlineLevel="0" max="3" min="3" style="49" width="5.62"/>
    <col collapsed="false" customWidth="true" hidden="false" outlineLevel="0" max="4" min="4" style="49" width="3.42"/>
    <col collapsed="false" customWidth="true" hidden="false" outlineLevel="0" max="5" min="5" style="50" width="3.42"/>
    <col collapsed="false" customWidth="true" hidden="false" outlineLevel="0" max="6" min="6" style="50" width="4.86"/>
    <col collapsed="false" customWidth="true" hidden="false" outlineLevel="0" max="7" min="7" style="50" width="3.42"/>
    <col collapsed="false" customWidth="true" hidden="false" outlineLevel="0" max="8" min="8" style="49" width="93.86"/>
    <col collapsed="false" customWidth="false" hidden="false" outlineLevel="0" max="1024" min="9" style="49" width="9.13"/>
  </cols>
  <sheetData>
    <row r="1" customFormat="false" ht="12.75" hidden="false" customHeight="false" outlineLevel="0" collapsed="false">
      <c r="C1" s="51" t="s">
        <v>28</v>
      </c>
      <c r="D1" s="51" t="s">
        <v>29</v>
      </c>
      <c r="E1" s="51" t="s">
        <v>30</v>
      </c>
      <c r="F1" s="51" t="s">
        <v>31</v>
      </c>
      <c r="G1" s="51" t="s">
        <v>32</v>
      </c>
      <c r="H1" s="52" t="s">
        <v>33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customFormat="false" ht="12.75" hidden="false" customHeight="false" outlineLevel="0" collapsed="false">
      <c r="B2" s="53" t="s">
        <v>34</v>
      </c>
      <c r="C2" s="54" t="n">
        <v>1</v>
      </c>
      <c r="D2" s="55" t="n">
        <v>1</v>
      </c>
      <c r="E2" s="55" t="n">
        <v>1</v>
      </c>
      <c r="F2" s="55" t="n">
        <v>4</v>
      </c>
      <c r="G2" s="55" t="s">
        <v>35</v>
      </c>
      <c r="H2" s="56" t="s">
        <v>36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customFormat="false" ht="12.75" hidden="false" customHeight="false" outlineLevel="0" collapsed="false">
      <c r="B3" s="53"/>
      <c r="C3" s="54" t="n">
        <v>2</v>
      </c>
      <c r="D3" s="55" t="n">
        <v>1</v>
      </c>
      <c r="E3" s="55" t="n">
        <v>2</v>
      </c>
      <c r="F3" s="55" t="n">
        <v>2</v>
      </c>
      <c r="G3" s="55" t="s">
        <v>37</v>
      </c>
      <c r="H3" s="56" t="s">
        <v>38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customFormat="false" ht="12.75" hidden="false" customHeight="true" outlineLevel="0" collapsed="false">
      <c r="B4" s="57" t="s">
        <v>39</v>
      </c>
      <c r="C4" s="58" t="n">
        <v>3</v>
      </c>
      <c r="D4" s="55" t="n">
        <v>1</v>
      </c>
      <c r="E4" s="55" t="n">
        <v>3</v>
      </c>
      <c r="F4" s="55" t="n">
        <v>4</v>
      </c>
      <c r="G4" s="55" t="s">
        <v>35</v>
      </c>
      <c r="H4" s="56" t="s">
        <v>40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customFormat="false" ht="12.75" hidden="false" customHeight="false" outlineLevel="0" collapsed="false">
      <c r="B5" s="57"/>
      <c r="C5" s="54" t="n">
        <v>4</v>
      </c>
      <c r="D5" s="55" t="n">
        <v>1</v>
      </c>
      <c r="E5" s="55" t="n">
        <v>4</v>
      </c>
      <c r="F5" s="55" t="n">
        <v>4</v>
      </c>
      <c r="G5" s="55" t="s">
        <v>35</v>
      </c>
      <c r="H5" s="56" t="s">
        <v>41</v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customFormat="false" ht="12.75" hidden="false" customHeight="false" outlineLevel="0" collapsed="false">
      <c r="B6" s="57"/>
      <c r="C6" s="54" t="n">
        <v>5</v>
      </c>
      <c r="D6" s="55" t="n">
        <v>1</v>
      </c>
      <c r="E6" s="55" t="n">
        <v>5</v>
      </c>
      <c r="F6" s="55" t="n">
        <v>5</v>
      </c>
      <c r="G6" s="55" t="s">
        <v>37</v>
      </c>
      <c r="H6" s="56" t="s">
        <v>42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customFormat="false" ht="12.75" hidden="false" customHeight="false" outlineLevel="0" collapsed="false">
      <c r="B7" s="57"/>
      <c r="C7" s="58" t="n">
        <v>6</v>
      </c>
      <c r="D7" s="55" t="n">
        <v>1</v>
      </c>
      <c r="E7" s="55" t="n">
        <v>6</v>
      </c>
      <c r="F7" s="55" t="n">
        <v>5</v>
      </c>
      <c r="G7" s="55" t="s">
        <v>37</v>
      </c>
      <c r="H7" s="56" t="s">
        <v>43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customFormat="false" ht="12.75" hidden="false" customHeight="false" outlineLevel="0" collapsed="false">
      <c r="B8" s="57"/>
      <c r="C8" s="54" t="n">
        <v>7</v>
      </c>
      <c r="D8" s="55" t="n">
        <v>1</v>
      </c>
      <c r="E8" s="55" t="n">
        <v>7</v>
      </c>
      <c r="F8" s="55" t="n">
        <v>4</v>
      </c>
      <c r="G8" s="55" t="s">
        <v>37</v>
      </c>
      <c r="H8" s="56" t="s">
        <v>44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customFormat="false" ht="12.8" hidden="false" customHeight="false" outlineLevel="0" collapsed="false">
      <c r="B9" s="57"/>
      <c r="C9" s="54" t="n">
        <v>8</v>
      </c>
      <c r="D9" s="55" t="n">
        <v>1</v>
      </c>
      <c r="E9" s="55" t="n">
        <v>8</v>
      </c>
      <c r="F9" s="55" t="n">
        <v>5</v>
      </c>
      <c r="G9" s="55" t="s">
        <v>37</v>
      </c>
      <c r="H9" s="56" t="s">
        <v>45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customFormat="false" ht="12.75" hidden="false" customHeight="false" outlineLevel="0" collapsed="false">
      <c r="B10" s="57"/>
      <c r="C10" s="54" t="n">
        <v>9</v>
      </c>
      <c r="D10" s="55" t="n">
        <v>1</v>
      </c>
      <c r="E10" s="55" t="n">
        <v>9</v>
      </c>
      <c r="F10" s="55" t="n">
        <v>5</v>
      </c>
      <c r="G10" s="55" t="s">
        <v>37</v>
      </c>
      <c r="H10" s="56" t="s">
        <v>46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customFormat="false" ht="12.8" hidden="false" customHeight="false" outlineLevel="0" collapsed="false">
      <c r="B11" s="59" t="s">
        <v>47</v>
      </c>
      <c r="C11" s="60" t="n">
        <v>10</v>
      </c>
      <c r="D11" s="61" t="n">
        <v>2</v>
      </c>
      <c r="E11" s="61" t="n">
        <v>1</v>
      </c>
      <c r="F11" s="61" t="n">
        <v>5</v>
      </c>
      <c r="G11" s="61" t="s">
        <v>35</v>
      </c>
      <c r="H11" s="62" t="s">
        <v>48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customFormat="false" ht="12.75" hidden="false" customHeight="true" outlineLevel="0" collapsed="false">
      <c r="B12" s="63" t="s">
        <v>49</v>
      </c>
      <c r="C12" s="64" t="n">
        <v>11</v>
      </c>
      <c r="D12" s="61" t="n">
        <v>2</v>
      </c>
      <c r="E12" s="61" t="n">
        <v>2</v>
      </c>
      <c r="F12" s="61" t="n">
        <v>5</v>
      </c>
      <c r="G12" s="61" t="s">
        <v>35</v>
      </c>
      <c r="H12" s="62" t="s">
        <v>50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  <row r="13" customFormat="false" ht="12.75" hidden="false" customHeight="false" outlineLevel="0" collapsed="false">
      <c r="B13" s="63"/>
      <c r="C13" s="60" t="n">
        <v>12</v>
      </c>
      <c r="D13" s="61" t="n">
        <v>2</v>
      </c>
      <c r="E13" s="61" t="n">
        <v>3</v>
      </c>
      <c r="F13" s="61" t="n">
        <v>2</v>
      </c>
      <c r="G13" s="61" t="s">
        <v>37</v>
      </c>
      <c r="H13" s="62" t="s">
        <v>51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customFormat="false" ht="12.75" hidden="false" customHeight="false" outlineLevel="0" collapsed="false">
      <c r="B14" s="63"/>
      <c r="C14" s="60" t="n">
        <v>13</v>
      </c>
      <c r="D14" s="61" t="n">
        <v>2</v>
      </c>
      <c r="E14" s="61" t="n">
        <v>4</v>
      </c>
      <c r="F14" s="61" t="n">
        <v>4</v>
      </c>
      <c r="G14" s="61" t="s">
        <v>37</v>
      </c>
      <c r="H14" s="62" t="s">
        <v>52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customFormat="false" ht="12.75" hidden="false" customHeight="false" outlineLevel="0" collapsed="false">
      <c r="B15" s="63"/>
      <c r="C15" s="64" t="n">
        <v>14</v>
      </c>
      <c r="D15" s="61" t="n">
        <v>2</v>
      </c>
      <c r="E15" s="61" t="n">
        <v>5</v>
      </c>
      <c r="F15" s="61" t="n">
        <v>4</v>
      </c>
      <c r="G15" s="61" t="s">
        <v>37</v>
      </c>
      <c r="H15" s="65" t="s">
        <v>53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customFormat="false" ht="12.75" hidden="false" customHeight="false" outlineLevel="0" collapsed="false">
      <c r="B16" s="63"/>
      <c r="C16" s="60" t="n">
        <v>15</v>
      </c>
      <c r="D16" s="61" t="n">
        <v>2</v>
      </c>
      <c r="E16" s="61" t="n">
        <v>6</v>
      </c>
      <c r="F16" s="61" t="n">
        <v>4</v>
      </c>
      <c r="G16" s="61" t="s">
        <v>37</v>
      </c>
      <c r="H16" s="65" t="s">
        <v>54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</row>
    <row r="17" customFormat="false" ht="12.75" hidden="false" customHeight="false" outlineLevel="0" collapsed="false">
      <c r="B17" s="63"/>
      <c r="C17" s="60" t="n">
        <v>16</v>
      </c>
      <c r="D17" s="61" t="n">
        <v>2</v>
      </c>
      <c r="E17" s="61" t="n">
        <v>7</v>
      </c>
      <c r="F17" s="61" t="n">
        <v>5</v>
      </c>
      <c r="G17" s="61" t="s">
        <v>37</v>
      </c>
      <c r="H17" s="62" t="s">
        <v>55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</row>
    <row r="18" customFormat="false" ht="12.75" hidden="false" customHeight="false" outlineLevel="0" collapsed="false">
      <c r="B18" s="63"/>
      <c r="C18" s="64" t="n">
        <v>17</v>
      </c>
      <c r="D18" s="61" t="n">
        <v>2</v>
      </c>
      <c r="E18" s="61" t="n">
        <v>8</v>
      </c>
      <c r="F18" s="61" t="n">
        <v>4</v>
      </c>
      <c r="G18" s="61" t="s">
        <v>37</v>
      </c>
      <c r="H18" s="62" t="s">
        <v>56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</row>
    <row r="19" customFormat="false" ht="23.85" hidden="false" customHeight="false" outlineLevel="0" collapsed="false">
      <c r="B19" s="63"/>
      <c r="C19" s="66" t="n">
        <v>18</v>
      </c>
      <c r="D19" s="67" t="n">
        <v>2</v>
      </c>
      <c r="E19" s="67" t="n">
        <v>9</v>
      </c>
      <c r="F19" s="67" t="n">
        <v>5</v>
      </c>
      <c r="G19" s="67" t="s">
        <v>37</v>
      </c>
      <c r="H19" s="65" t="s">
        <v>57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</row>
    <row r="20" customFormat="false" ht="12.75" hidden="false" customHeight="false" outlineLevel="0" collapsed="false">
      <c r="B20" s="63"/>
      <c r="C20" s="60" t="n">
        <v>19</v>
      </c>
      <c r="D20" s="61" t="n">
        <v>2</v>
      </c>
      <c r="E20" s="61" t="n">
        <v>10</v>
      </c>
      <c r="F20" s="61" t="n">
        <v>5</v>
      </c>
      <c r="G20" s="61" t="s">
        <v>37</v>
      </c>
      <c r="H20" s="62" t="s">
        <v>58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customFormat="false" ht="12.75" hidden="false" customHeight="false" outlineLevel="0" collapsed="false">
      <c r="B21" s="63"/>
      <c r="C21" s="64" t="n">
        <v>20</v>
      </c>
      <c r="D21" s="61" t="n">
        <v>2</v>
      </c>
      <c r="E21" s="61" t="n">
        <v>11</v>
      </c>
      <c r="F21" s="61" t="n">
        <v>5</v>
      </c>
      <c r="G21" s="61" t="s">
        <v>35</v>
      </c>
      <c r="H21" s="62" t="s">
        <v>59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customFormat="false" ht="12.75" hidden="false" customHeight="false" outlineLevel="0" collapsed="false">
      <c r="B22" s="63"/>
      <c r="C22" s="60" t="n">
        <v>21</v>
      </c>
      <c r="D22" s="61" t="n">
        <v>2</v>
      </c>
      <c r="E22" s="61" t="n">
        <v>12</v>
      </c>
      <c r="F22" s="61" t="n">
        <v>4</v>
      </c>
      <c r="G22" s="61" t="s">
        <v>37</v>
      </c>
      <c r="H22" s="62" t="s">
        <v>60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  <row r="23" customFormat="false" ht="12.8" hidden="false" customHeight="false" outlineLevel="0" collapsed="false">
      <c r="B23" s="68" t="s">
        <v>61</v>
      </c>
      <c r="C23" s="54" t="n">
        <v>22</v>
      </c>
      <c r="D23" s="69" t="n">
        <v>3</v>
      </c>
      <c r="E23" s="69" t="n">
        <v>1</v>
      </c>
      <c r="F23" s="69" t="n">
        <v>2</v>
      </c>
      <c r="G23" s="69" t="s">
        <v>37</v>
      </c>
      <c r="H23" s="70" t="s">
        <v>62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</row>
    <row r="24" customFormat="false" ht="12.75" hidden="false" customHeight="true" outlineLevel="0" collapsed="false">
      <c r="B24" s="71" t="s">
        <v>63</v>
      </c>
      <c r="C24" s="54" t="n">
        <v>23</v>
      </c>
      <c r="D24" s="69" t="n">
        <v>3</v>
      </c>
      <c r="E24" s="69" t="n">
        <v>2</v>
      </c>
      <c r="F24" s="69" t="n">
        <v>2</v>
      </c>
      <c r="G24" s="69" t="s">
        <v>37</v>
      </c>
      <c r="H24" s="70" t="s">
        <v>64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customFormat="false" ht="12.8" hidden="false" customHeight="false" outlineLevel="0" collapsed="false">
      <c r="B25" s="71"/>
      <c r="C25" s="54" t="n">
        <v>24</v>
      </c>
      <c r="D25" s="69" t="n">
        <v>3</v>
      </c>
      <c r="E25" s="69" t="n">
        <v>3</v>
      </c>
      <c r="F25" s="69" t="n">
        <v>2</v>
      </c>
      <c r="G25" s="69" t="s">
        <v>37</v>
      </c>
      <c r="H25" s="70" t="s">
        <v>65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customFormat="false" ht="12.8" hidden="false" customHeight="false" outlineLevel="0" collapsed="false">
      <c r="B26" s="71"/>
      <c r="C26" s="54" t="n">
        <v>25</v>
      </c>
      <c r="D26" s="69" t="n">
        <v>3</v>
      </c>
      <c r="E26" s="69" t="n">
        <v>4</v>
      </c>
      <c r="F26" s="69" t="n">
        <v>2</v>
      </c>
      <c r="G26" s="69" t="s">
        <v>37</v>
      </c>
      <c r="H26" s="70" t="s">
        <v>66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customFormat="false" ht="12.8" hidden="false" customHeight="false" outlineLevel="0" collapsed="false">
      <c r="B27" s="71"/>
      <c r="C27" s="54" t="n">
        <v>26</v>
      </c>
      <c r="D27" s="69" t="n">
        <v>3</v>
      </c>
      <c r="E27" s="69" t="n">
        <v>8</v>
      </c>
      <c r="F27" s="69" t="n">
        <v>4</v>
      </c>
      <c r="G27" s="69" t="s">
        <v>37</v>
      </c>
      <c r="H27" s="70" t="s">
        <v>67</v>
      </c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</row>
    <row r="28" customFormat="false" ht="12.8" hidden="false" customHeight="false" outlineLevel="0" collapsed="false">
      <c r="B28" s="71"/>
      <c r="C28" s="54" t="n">
        <v>27</v>
      </c>
      <c r="D28" s="69" t="n">
        <v>3</v>
      </c>
      <c r="E28" s="69" t="n">
        <v>9</v>
      </c>
      <c r="F28" s="69" t="n">
        <v>5</v>
      </c>
      <c r="G28" s="69" t="s">
        <v>37</v>
      </c>
      <c r="H28" s="70" t="s">
        <v>68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</row>
    <row r="29" customFormat="false" ht="12.8" hidden="false" customHeight="false" outlineLevel="0" collapsed="false">
      <c r="B29" s="71"/>
      <c r="C29" s="54" t="n">
        <v>28</v>
      </c>
      <c r="D29" s="69" t="n">
        <v>3</v>
      </c>
      <c r="E29" s="69" t="n">
        <v>10</v>
      </c>
      <c r="F29" s="69" t="n">
        <v>8</v>
      </c>
      <c r="G29" s="69" t="s">
        <v>37</v>
      </c>
      <c r="H29" s="70" t="s">
        <v>69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</row>
    <row r="30" customFormat="false" ht="12.8" hidden="false" customHeight="false" outlineLevel="0" collapsed="false">
      <c r="B30" s="71"/>
      <c r="C30" s="54" t="n">
        <v>29</v>
      </c>
      <c r="D30" s="69" t="n">
        <v>3</v>
      </c>
      <c r="E30" s="69" t="n">
        <v>11</v>
      </c>
      <c r="F30" s="69" t="n">
        <v>8</v>
      </c>
      <c r="G30" s="69" t="s">
        <v>37</v>
      </c>
      <c r="H30" s="70" t="s">
        <v>70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</row>
    <row r="31" customFormat="false" ht="12.8" hidden="false" customHeight="false" outlineLevel="0" collapsed="false">
      <c r="B31" s="71"/>
      <c r="C31" s="54" t="n">
        <v>30</v>
      </c>
      <c r="D31" s="69" t="n">
        <v>3</v>
      </c>
      <c r="E31" s="69" t="n">
        <v>12</v>
      </c>
      <c r="F31" s="69" t="n">
        <v>8</v>
      </c>
      <c r="G31" s="69" t="s">
        <v>37</v>
      </c>
      <c r="H31" s="70" t="s">
        <v>71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customFormat="false" ht="12.8" hidden="false" customHeight="false" outlineLevel="0" collapsed="false">
      <c r="B32" s="72"/>
      <c r="C32" s="54" t="n">
        <v>31</v>
      </c>
      <c r="D32" s="69" t="n">
        <v>3</v>
      </c>
      <c r="E32" s="69" t="n">
        <v>13</v>
      </c>
      <c r="F32" s="69" t="n">
        <v>4</v>
      </c>
      <c r="G32" s="69" t="s">
        <v>37</v>
      </c>
      <c r="H32" s="70" t="s">
        <v>72</v>
      </c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</row>
    <row r="33" customFormat="false" ht="12.8" hidden="false" customHeight="false" outlineLevel="0" collapsed="false">
      <c r="B33" s="72"/>
      <c r="C33" s="54" t="n">
        <v>32</v>
      </c>
      <c r="D33" s="69" t="n">
        <v>3</v>
      </c>
      <c r="E33" s="69" t="n">
        <v>14</v>
      </c>
      <c r="F33" s="69" t="n">
        <v>4</v>
      </c>
      <c r="G33" s="69" t="s">
        <v>37</v>
      </c>
      <c r="H33" s="70" t="s">
        <v>73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customFormat="false" ht="12.8" hidden="false" customHeight="false" outlineLevel="0" collapsed="false">
      <c r="B34" s="72"/>
      <c r="C34" s="54" t="n">
        <v>33</v>
      </c>
      <c r="D34" s="69" t="n">
        <v>3</v>
      </c>
      <c r="E34" s="69" t="n">
        <v>15</v>
      </c>
      <c r="F34" s="69" t="n">
        <v>2</v>
      </c>
      <c r="G34" s="69" t="s">
        <v>37</v>
      </c>
      <c r="H34" s="70" t="s">
        <v>74</v>
      </c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customFormat="false" ht="12.8" hidden="false" customHeight="false" outlineLevel="0" collapsed="false">
      <c r="B35" s="72"/>
      <c r="C35" s="54" t="n">
        <v>34</v>
      </c>
      <c r="D35" s="69" t="n">
        <v>3</v>
      </c>
      <c r="E35" s="69" t="n">
        <v>16</v>
      </c>
      <c r="F35" s="69" t="n">
        <v>4</v>
      </c>
      <c r="G35" s="69" t="s">
        <v>37</v>
      </c>
      <c r="H35" s="70" t="s">
        <v>75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customFormat="false" ht="12.8" hidden="false" customHeight="false" outlineLevel="0" collapsed="false">
      <c r="B36" s="72"/>
      <c r="C36" s="54" t="n">
        <v>35</v>
      </c>
      <c r="D36" s="69" t="n">
        <v>3</v>
      </c>
      <c r="E36" s="69" t="n">
        <v>17</v>
      </c>
      <c r="F36" s="69" t="n">
        <v>2</v>
      </c>
      <c r="G36" s="69" t="s">
        <v>37</v>
      </c>
      <c r="H36" s="70" t="s">
        <v>76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customFormat="false" ht="12.8" hidden="false" customHeight="false" outlineLevel="0" collapsed="false">
      <c r="B37" s="72"/>
      <c r="C37" s="54" t="n">
        <v>36</v>
      </c>
      <c r="D37" s="69" t="n">
        <v>3</v>
      </c>
      <c r="E37" s="69" t="n">
        <v>18</v>
      </c>
      <c r="F37" s="69" t="n">
        <v>5</v>
      </c>
      <c r="G37" s="69" t="s">
        <v>35</v>
      </c>
      <c r="H37" s="70" t="s">
        <v>77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</row>
    <row r="38" customFormat="false" ht="23.85" hidden="false" customHeight="false" outlineLevel="0" collapsed="false">
      <c r="B38" s="72"/>
      <c r="C38" s="73" t="n">
        <v>37</v>
      </c>
      <c r="D38" s="74" t="n">
        <v>3</v>
      </c>
      <c r="E38" s="74" t="n">
        <v>19</v>
      </c>
      <c r="F38" s="74" t="n">
        <v>5</v>
      </c>
      <c r="G38" s="74" t="s">
        <v>35</v>
      </c>
      <c r="H38" s="75" t="s">
        <v>78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customFormat="false" ht="12.8" hidden="false" customHeight="false" outlineLevel="0" collapsed="false">
      <c r="B39" s="72"/>
      <c r="C39" s="54" t="n">
        <v>38</v>
      </c>
      <c r="D39" s="69" t="n">
        <v>3</v>
      </c>
      <c r="E39" s="69" t="n">
        <v>20</v>
      </c>
      <c r="F39" s="69" t="n">
        <v>2</v>
      </c>
      <c r="G39" s="69" t="s">
        <v>37</v>
      </c>
      <c r="H39" s="70" t="s">
        <v>79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customFormat="false" ht="12.8" hidden="false" customHeight="false" outlineLevel="0" collapsed="false">
      <c r="B40" s="72"/>
      <c r="C40" s="54" t="n">
        <v>39</v>
      </c>
      <c r="D40" s="69" t="n">
        <v>3</v>
      </c>
      <c r="E40" s="69" t="n">
        <v>21</v>
      </c>
      <c r="F40" s="69" t="n">
        <v>4</v>
      </c>
      <c r="G40" s="69" t="s">
        <v>37</v>
      </c>
      <c r="H40" s="70" t="s">
        <v>80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</row>
    <row r="41" customFormat="false" ht="12.8" hidden="false" customHeight="false" outlineLevel="0" collapsed="false">
      <c r="B41" s="72"/>
      <c r="C41" s="54" t="n">
        <v>40</v>
      </c>
      <c r="D41" s="69" t="n">
        <v>3</v>
      </c>
      <c r="E41" s="69" t="n">
        <v>22</v>
      </c>
      <c r="F41" s="69" t="n">
        <v>4</v>
      </c>
      <c r="G41" s="69" t="s">
        <v>37</v>
      </c>
      <c r="H41" s="70" t="s">
        <v>81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</row>
    <row r="42" customFormat="false" ht="23.85" hidden="false" customHeight="false" outlineLevel="0" collapsed="false">
      <c r="B42" s="72"/>
      <c r="C42" s="76" t="n">
        <v>41</v>
      </c>
      <c r="D42" s="77" t="n">
        <v>3</v>
      </c>
      <c r="E42" s="77" t="n">
        <v>23</v>
      </c>
      <c r="F42" s="77" t="n">
        <v>4</v>
      </c>
      <c r="G42" s="77" t="s">
        <v>37</v>
      </c>
      <c r="H42" s="78" t="s">
        <v>82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</row>
    <row r="43" customFormat="false" ht="12.8" hidden="false" customHeight="false" outlineLevel="0" collapsed="false">
      <c r="B43" s="72"/>
      <c r="C43" s="54" t="n">
        <v>42</v>
      </c>
      <c r="D43" s="69" t="n">
        <v>3</v>
      </c>
      <c r="E43" s="69" t="n">
        <v>24</v>
      </c>
      <c r="F43" s="69" t="n">
        <v>4</v>
      </c>
      <c r="G43" s="69" t="s">
        <v>37</v>
      </c>
      <c r="H43" s="70" t="s">
        <v>83</v>
      </c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</row>
    <row r="44" customFormat="false" ht="12.8" hidden="false" customHeight="false" outlineLevel="0" collapsed="false">
      <c r="B44" s="72"/>
      <c r="C44" s="54" t="n">
        <v>43</v>
      </c>
      <c r="D44" s="69" t="n">
        <v>3</v>
      </c>
      <c r="E44" s="69" t="n">
        <v>25</v>
      </c>
      <c r="F44" s="69" t="n">
        <v>4</v>
      </c>
      <c r="G44" s="69" t="s">
        <v>37</v>
      </c>
      <c r="H44" s="70" t="s">
        <v>84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</row>
    <row r="45" customFormat="false" ht="12.8" hidden="false" customHeight="false" outlineLevel="0" collapsed="false">
      <c r="B45" s="72"/>
      <c r="C45" s="54" t="n">
        <v>44</v>
      </c>
      <c r="D45" s="69" t="n">
        <v>3</v>
      </c>
      <c r="E45" s="69" t="n">
        <v>26</v>
      </c>
      <c r="F45" s="69" t="n">
        <v>4</v>
      </c>
      <c r="G45" s="69" t="s">
        <v>37</v>
      </c>
      <c r="H45" s="70" t="s">
        <v>85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</row>
    <row r="46" customFormat="false" ht="12.8" hidden="false" customHeight="false" outlineLevel="0" collapsed="false">
      <c r="B46" s="72"/>
      <c r="C46" s="54" t="n">
        <v>45</v>
      </c>
      <c r="D46" s="69" t="n">
        <v>3</v>
      </c>
      <c r="E46" s="69" t="n">
        <v>27</v>
      </c>
      <c r="F46" s="69" t="n">
        <v>4</v>
      </c>
      <c r="G46" s="69" t="s">
        <v>37</v>
      </c>
      <c r="H46" s="70" t="s">
        <v>86</v>
      </c>
    </row>
    <row r="47" customFormat="false" ht="12.75" hidden="false" customHeight="false" outlineLevel="0" collapsed="false">
      <c r="B47" s="72"/>
      <c r="C47" s="54" t="n">
        <v>46</v>
      </c>
      <c r="D47" s="69" t="n">
        <v>3</v>
      </c>
      <c r="E47" s="69" t="n">
        <v>28</v>
      </c>
      <c r="F47" s="69" t="n">
        <v>4</v>
      </c>
      <c r="G47" s="69" t="s">
        <v>37</v>
      </c>
      <c r="H47" s="70" t="s">
        <v>87</v>
      </c>
    </row>
    <row r="60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87c" objects="true" scenarios="true"/>
  <mergeCells count="4">
    <mergeCell ref="B4:B7"/>
    <mergeCell ref="B12:B22"/>
    <mergeCell ref="B24:B31"/>
    <mergeCell ref="B32:B47"/>
  </mergeCells>
  <printOptions headings="false" gridLines="false" gridLinesSet="true" horizontalCentered="false" verticalCentered="false"/>
  <pageMargins left="0.279861111111111" right="0.25" top="0.490277777777778" bottom="0.9840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7421875" defaultRowHeight="12.7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6.15"/>
    <col collapsed="false" customWidth="true" hidden="false" outlineLevel="0" max="3" min="3" style="0" width="8"/>
    <col collapsed="false" customWidth="true" hidden="false" outlineLevel="0" max="4" min="4" style="0" width="10.71"/>
    <col collapsed="false" customWidth="true" hidden="false" outlineLevel="0" max="5" min="5" style="0" width="75.14"/>
  </cols>
  <sheetData>
    <row r="2" customFormat="false" ht="14.25" hidden="false" customHeight="false" outlineLevel="0" collapsed="false">
      <c r="B2" s="79" t="s">
        <v>88</v>
      </c>
      <c r="C2" s="80" t="s">
        <v>13</v>
      </c>
      <c r="D2" s="80" t="s">
        <v>14</v>
      </c>
      <c r="E2" s="81" t="s">
        <v>89</v>
      </c>
    </row>
    <row r="3" customFormat="false" ht="15" hidden="false" customHeight="false" outlineLevel="0" collapsed="false">
      <c r="B3" s="82" t="n">
        <v>1</v>
      </c>
      <c r="C3" s="83" t="n">
        <v>5</v>
      </c>
      <c r="D3" s="84" t="s">
        <v>90</v>
      </c>
      <c r="E3" s="85" t="s">
        <v>91</v>
      </c>
    </row>
    <row r="4" customFormat="false" ht="28.5" hidden="false" customHeight="false" outlineLevel="0" collapsed="false">
      <c r="B4" s="82" t="n">
        <v>2</v>
      </c>
      <c r="C4" s="83" t="n">
        <v>5</v>
      </c>
      <c r="D4" s="84" t="s">
        <v>90</v>
      </c>
      <c r="E4" s="85" t="s">
        <v>92</v>
      </c>
    </row>
    <row r="5" customFormat="false" ht="15" hidden="false" customHeight="false" outlineLevel="0" collapsed="false">
      <c r="B5" s="82" t="n">
        <v>3</v>
      </c>
      <c r="C5" s="83" t="n">
        <v>5</v>
      </c>
      <c r="D5" s="84" t="s">
        <v>90</v>
      </c>
      <c r="E5" s="85" t="s">
        <v>93</v>
      </c>
    </row>
    <row r="6" customFormat="false" ht="28.5" hidden="false" customHeight="false" outlineLevel="0" collapsed="false">
      <c r="B6" s="82" t="n">
        <v>4</v>
      </c>
      <c r="C6" s="83" t="n">
        <v>10</v>
      </c>
      <c r="D6" s="84" t="s">
        <v>90</v>
      </c>
      <c r="E6" s="85" t="s">
        <v>94</v>
      </c>
    </row>
    <row r="7" customFormat="false" ht="28.5" hidden="false" customHeight="false" outlineLevel="0" collapsed="false">
      <c r="B7" s="82" t="n">
        <v>5</v>
      </c>
      <c r="C7" s="83" t="n">
        <v>0.5</v>
      </c>
      <c r="D7" s="84" t="s">
        <v>95</v>
      </c>
      <c r="E7" s="85" t="s">
        <v>96</v>
      </c>
    </row>
    <row r="8" customFormat="false" ht="15" hidden="false" customHeight="false" outlineLevel="0" collapsed="false">
      <c r="B8" s="82" t="n">
        <v>6</v>
      </c>
      <c r="C8" s="83" t="n">
        <v>1</v>
      </c>
      <c r="D8" s="84" t="s">
        <v>95</v>
      </c>
      <c r="E8" s="85" t="s">
        <v>97</v>
      </c>
    </row>
    <row r="9" customFormat="false" ht="28.5" hidden="false" customHeight="false" outlineLevel="0" collapsed="false">
      <c r="B9" s="82" t="n">
        <v>7</v>
      </c>
      <c r="C9" s="83" t="n">
        <v>5</v>
      </c>
      <c r="D9" s="84" t="s">
        <v>90</v>
      </c>
      <c r="E9" s="85" t="s">
        <v>98</v>
      </c>
    </row>
    <row r="10" customFormat="false" ht="28.5" hidden="false" customHeight="false" outlineLevel="0" collapsed="false">
      <c r="B10" s="82" t="n">
        <v>8</v>
      </c>
      <c r="C10" s="83" t="n">
        <v>5</v>
      </c>
      <c r="D10" s="84" t="s">
        <v>95</v>
      </c>
      <c r="E10" s="85" t="s">
        <v>99</v>
      </c>
    </row>
    <row r="11" customFormat="false" ht="15" hidden="false" customHeight="false" outlineLevel="0" collapsed="false">
      <c r="B11" s="82" t="s">
        <v>100</v>
      </c>
      <c r="C11" s="83" t="n">
        <v>10</v>
      </c>
      <c r="D11" s="84" t="s">
        <v>101</v>
      </c>
      <c r="E11" s="85" t="s">
        <v>102</v>
      </c>
    </row>
    <row r="12" customFormat="false" ht="28.5" hidden="false" customHeight="false" outlineLevel="0" collapsed="false">
      <c r="B12" s="82" t="s">
        <v>103</v>
      </c>
      <c r="C12" s="83" t="n">
        <v>15</v>
      </c>
      <c r="D12" s="84" t="s">
        <v>101</v>
      </c>
      <c r="E12" s="85" t="s">
        <v>104</v>
      </c>
    </row>
    <row r="13" customFormat="false" ht="15" hidden="false" customHeight="false" outlineLevel="0" collapsed="false">
      <c r="B13" s="82" t="n">
        <v>10</v>
      </c>
      <c r="C13" s="83" t="n">
        <v>10</v>
      </c>
      <c r="D13" s="84" t="s">
        <v>101</v>
      </c>
      <c r="E13" s="85" t="s">
        <v>105</v>
      </c>
    </row>
    <row r="14" customFormat="false" ht="15" hidden="false" customHeight="false" outlineLevel="0" collapsed="false">
      <c r="B14" s="82" t="n">
        <v>11</v>
      </c>
      <c r="C14" s="83" t="n">
        <v>0.5</v>
      </c>
      <c r="D14" s="84" t="s">
        <v>95</v>
      </c>
      <c r="E14" s="85" t="s">
        <v>106</v>
      </c>
    </row>
    <row r="15" customFormat="false" ht="15" hidden="false" customHeight="false" outlineLevel="0" collapsed="false">
      <c r="B15" s="82" t="n">
        <v>12</v>
      </c>
      <c r="C15" s="83" t="n">
        <v>5</v>
      </c>
      <c r="D15" s="84" t="s">
        <v>101</v>
      </c>
      <c r="E15" s="85" t="s">
        <v>107</v>
      </c>
    </row>
    <row r="16" customFormat="false" ht="28.5" hidden="false" customHeight="false" outlineLevel="0" collapsed="false">
      <c r="B16" s="82" t="n">
        <v>13</v>
      </c>
      <c r="C16" s="83" t="n">
        <v>5</v>
      </c>
      <c r="D16" s="84" t="s">
        <v>101</v>
      </c>
      <c r="E16" s="85" t="s">
        <v>108</v>
      </c>
    </row>
    <row r="17" customFormat="false" ht="15" hidden="false" customHeight="false" outlineLevel="0" collapsed="false">
      <c r="B17" s="82" t="n">
        <v>14</v>
      </c>
      <c r="C17" s="83" t="n">
        <v>10</v>
      </c>
      <c r="D17" s="84" t="s">
        <v>101</v>
      </c>
      <c r="E17" s="85" t="s">
        <v>109</v>
      </c>
    </row>
  </sheetData>
  <sheetProtection sheet="true" password="cc1a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5.7578125" defaultRowHeight="12.75" zeroHeight="false" outlineLevelRow="0" outlineLevelCol="0"/>
  <cols>
    <col collapsed="false" customWidth="false" hidden="false" outlineLevel="0" max="6" min="1" style="29" width="5.7"/>
  </cols>
  <sheetData>
    <row r="1" customFormat="false" ht="12.75" hidden="false" customHeight="false" outlineLevel="0" collapsed="false">
      <c r="A1" s="29" t="s">
        <v>29</v>
      </c>
      <c r="B1" s="29" t="s">
        <v>30</v>
      </c>
      <c r="C1" s="29" t="s">
        <v>31</v>
      </c>
      <c r="D1" s="29" t="s">
        <v>32</v>
      </c>
      <c r="E1" s="29" t="s">
        <v>110</v>
      </c>
      <c r="F1" s="29" t="s">
        <v>111</v>
      </c>
      <c r="G1" s="29" t="s">
        <v>112</v>
      </c>
      <c r="H1" s="29" t="s">
        <v>113</v>
      </c>
      <c r="I1" s="29" t="s">
        <v>114</v>
      </c>
    </row>
    <row r="2" customFormat="false" ht="14.35" hidden="false" customHeight="false" outlineLevel="0" collapsed="false">
      <c r="A2" s="29" t="str">
        <f aca="false">Formulario!W13</f>
        <v/>
      </c>
      <c r="B2" s="29" t="e">
        <f aca="false">#REF!</f>
        <v>#REF!</v>
      </c>
      <c r="C2" s="86" t="str">
        <f aca="false">Formulario!X13</f>
        <v/>
      </c>
      <c r="D2" s="29" t="str">
        <f aca="false">Formulario!Y13</f>
        <v/>
      </c>
      <c r="E2" s="86" t="n">
        <f aca="false">Formulario!Z13</f>
        <v>0</v>
      </c>
      <c r="F2" s="86" t="str">
        <f aca="false">Formulario!AA13</f>
        <v/>
      </c>
      <c r="G2" s="87" t="n">
        <f aca="false">IF(A2=1,F2,0)</f>
        <v>0</v>
      </c>
      <c r="H2" s="87" t="n">
        <f aca="false">IF(A2=2,F2,0)</f>
        <v>0</v>
      </c>
      <c r="I2" s="87" t="n">
        <f aca="false">IF(A2=3,F2,0)</f>
        <v>0</v>
      </c>
    </row>
    <row r="3" customFormat="false" ht="14.35" hidden="false" customHeight="false" outlineLevel="0" collapsed="false">
      <c r="A3" s="29" t="str">
        <f aca="false">Formulario!W14</f>
        <v/>
      </c>
      <c r="B3" s="29" t="e">
        <f aca="false">#REF!</f>
        <v>#REF!</v>
      </c>
      <c r="C3" s="86" t="str">
        <f aca="false">Formulario!X14</f>
        <v/>
      </c>
      <c r="D3" s="29" t="str">
        <f aca="false">Formulario!Y14</f>
        <v/>
      </c>
      <c r="E3" s="29" t="n">
        <f aca="false">Formulario!Z14</f>
        <v>0</v>
      </c>
      <c r="F3" s="86" t="str">
        <f aca="false">Formulario!AA14</f>
        <v/>
      </c>
      <c r="G3" s="87" t="n">
        <f aca="false">IF(A3=1,F3,0)</f>
        <v>0</v>
      </c>
      <c r="H3" s="87" t="n">
        <f aca="false">IF(A3=2,F3,0)</f>
        <v>0</v>
      </c>
      <c r="I3" s="87" t="n">
        <f aca="false">IF(A3=3,F3,0)</f>
        <v>0</v>
      </c>
    </row>
    <row r="4" customFormat="false" ht="14.35" hidden="false" customHeight="false" outlineLevel="0" collapsed="false">
      <c r="A4" s="29" t="str">
        <f aca="false">Formulario!W15</f>
        <v/>
      </c>
      <c r="B4" s="29" t="e">
        <f aca="false">#REF!</f>
        <v>#REF!</v>
      </c>
      <c r="C4" s="86" t="str">
        <f aca="false">Formulario!X15</f>
        <v/>
      </c>
      <c r="D4" s="29" t="str">
        <f aca="false">Formulario!Y15</f>
        <v/>
      </c>
      <c r="E4" s="29" t="n">
        <f aca="false">Formulario!Z15</f>
        <v>0</v>
      </c>
      <c r="F4" s="86" t="str">
        <f aca="false">Formulario!AA15</f>
        <v/>
      </c>
      <c r="G4" s="87" t="n">
        <f aca="false">IF(A4=1,F4,0)</f>
        <v>0</v>
      </c>
      <c r="H4" s="87" t="n">
        <f aca="false">IF(A4=2,F4,0)</f>
        <v>0</v>
      </c>
      <c r="I4" s="87" t="n">
        <f aca="false">IF(A4=3,F4,0)</f>
        <v>0</v>
      </c>
    </row>
    <row r="5" customFormat="false" ht="14.35" hidden="false" customHeight="false" outlineLevel="0" collapsed="false">
      <c r="A5" s="29" t="str">
        <f aca="false">Formulario!W16</f>
        <v/>
      </c>
      <c r="B5" s="29" t="e">
        <f aca="false">#REF!</f>
        <v>#REF!</v>
      </c>
      <c r="C5" s="29" t="str">
        <f aca="false">Formulario!X16</f>
        <v/>
      </c>
      <c r="D5" s="29" t="str">
        <f aca="false">Formulario!Y16</f>
        <v/>
      </c>
      <c r="E5" s="29" t="n">
        <f aca="false">Formulario!Z16</f>
        <v>0</v>
      </c>
      <c r="F5" s="86" t="str">
        <f aca="false">Formulario!AA16</f>
        <v/>
      </c>
      <c r="G5" s="87" t="n">
        <f aca="false">IF(A5=1,F5,0)</f>
        <v>0</v>
      </c>
      <c r="H5" s="87" t="n">
        <f aca="false">IF(A5=2,F5,0)</f>
        <v>0</v>
      </c>
      <c r="I5" s="87" t="n">
        <f aca="false">IF(A5=3,F5,0)</f>
        <v>0</v>
      </c>
    </row>
    <row r="6" customFormat="false" ht="14.35" hidden="false" customHeight="false" outlineLevel="0" collapsed="false">
      <c r="A6" s="86" t="str">
        <f aca="false">Formulario!W17</f>
        <v/>
      </c>
      <c r="B6" s="29" t="e">
        <f aca="false">#REF!</f>
        <v>#REF!</v>
      </c>
      <c r="C6" s="29" t="str">
        <f aca="false">Formulario!X17</f>
        <v/>
      </c>
      <c r="D6" s="29" t="str">
        <f aca="false">Formulario!Y17</f>
        <v/>
      </c>
      <c r="E6" s="29" t="n">
        <f aca="false">Formulario!Z17</f>
        <v>0</v>
      </c>
      <c r="F6" s="86" t="str">
        <f aca="false">Formulario!AA17</f>
        <v/>
      </c>
      <c r="G6" s="87" t="n">
        <f aca="false">IF(A6=1,F6,0)</f>
        <v>0</v>
      </c>
      <c r="H6" s="87" t="n">
        <f aca="false">IF(A6=2,F6,0)</f>
        <v>0</v>
      </c>
      <c r="I6" s="87" t="n">
        <f aca="false">IF(A6=3,F6,0)</f>
        <v>0</v>
      </c>
    </row>
    <row r="7" customFormat="false" ht="14.35" hidden="false" customHeight="false" outlineLevel="0" collapsed="false">
      <c r="A7" s="86" t="str">
        <f aca="false">Formulario!W18</f>
        <v/>
      </c>
      <c r="B7" s="29" t="e">
        <f aca="false">#REF!</f>
        <v>#REF!</v>
      </c>
      <c r="C7" s="29" t="str">
        <f aca="false">Formulario!X18</f>
        <v/>
      </c>
      <c r="D7" s="29" t="str">
        <f aca="false">Formulario!Y18</f>
        <v/>
      </c>
      <c r="E7" s="29" t="n">
        <f aca="false">Formulario!Z18</f>
        <v>0</v>
      </c>
      <c r="F7" s="86" t="str">
        <f aca="false">Formulario!AA18</f>
        <v/>
      </c>
      <c r="G7" s="87" t="n">
        <f aca="false">IF(A7=1,F7,0)</f>
        <v>0</v>
      </c>
      <c r="H7" s="87" t="n">
        <f aca="false">IF(A7=2,F7,0)</f>
        <v>0</v>
      </c>
      <c r="I7" s="87" t="n">
        <f aca="false">IF(A7=3,F7,0)</f>
        <v>0</v>
      </c>
    </row>
    <row r="8" customFormat="false" ht="14.35" hidden="false" customHeight="false" outlineLevel="0" collapsed="false">
      <c r="A8" s="86" t="str">
        <f aca="false">Formulario!W19</f>
        <v/>
      </c>
      <c r="B8" s="29" t="e">
        <f aca="false">#REF!</f>
        <v>#REF!</v>
      </c>
      <c r="C8" s="29" t="str">
        <f aca="false">Formulario!X19</f>
        <v/>
      </c>
      <c r="D8" s="29" t="str">
        <f aca="false">Formulario!Y19</f>
        <v/>
      </c>
      <c r="E8" s="29" t="n">
        <f aca="false">Formulario!Z19</f>
        <v>0</v>
      </c>
      <c r="F8" s="86" t="str">
        <f aca="false">Formulario!AA19</f>
        <v/>
      </c>
      <c r="G8" s="87" t="n">
        <f aca="false">IF(A8=1,F8,0)</f>
        <v>0</v>
      </c>
      <c r="H8" s="87" t="n">
        <f aca="false">IF(A8=2,F8,0)</f>
        <v>0</v>
      </c>
      <c r="I8" s="87" t="n">
        <f aca="false">IF(A8=3,F8,0)</f>
        <v>0</v>
      </c>
    </row>
    <row r="9" customFormat="false" ht="14.35" hidden="false" customHeight="false" outlineLevel="0" collapsed="false">
      <c r="A9" s="86" t="str">
        <f aca="false">Formulario!W20</f>
        <v/>
      </c>
      <c r="B9" s="29" t="e">
        <f aca="false">#REF!</f>
        <v>#REF!</v>
      </c>
      <c r="C9" s="29" t="str">
        <f aca="false">Formulario!X20</f>
        <v/>
      </c>
      <c r="D9" s="29" t="str">
        <f aca="false">Formulario!Y20</f>
        <v/>
      </c>
      <c r="E9" s="29" t="n">
        <f aca="false">Formulario!Z20</f>
        <v>0</v>
      </c>
      <c r="F9" s="86" t="str">
        <f aca="false">Formulario!AA20</f>
        <v/>
      </c>
      <c r="G9" s="87" t="n">
        <f aca="false">IF(A9=1,F9,0)</f>
        <v>0</v>
      </c>
      <c r="H9" s="87" t="n">
        <f aca="false">IF(A9=2,F9,0)</f>
        <v>0</v>
      </c>
      <c r="I9" s="87" t="n">
        <f aca="false">IF(A9=3,F9,0)</f>
        <v>0</v>
      </c>
    </row>
    <row r="10" customFormat="false" ht="14.35" hidden="false" customHeight="false" outlineLevel="0" collapsed="false">
      <c r="A10" s="86" t="str">
        <f aca="false">Formulario!W21</f>
        <v/>
      </c>
      <c r="B10" s="29" t="e">
        <f aca="false">#REF!</f>
        <v>#REF!</v>
      </c>
      <c r="C10" s="29" t="str">
        <f aca="false">Formulario!X21</f>
        <v/>
      </c>
      <c r="D10" s="29" t="str">
        <f aca="false">Formulario!Y21</f>
        <v/>
      </c>
      <c r="E10" s="29" t="n">
        <f aca="false">Formulario!Z21</f>
        <v>0</v>
      </c>
      <c r="F10" s="86" t="str">
        <f aca="false">Formulario!AA21</f>
        <v/>
      </c>
      <c r="G10" s="87" t="n">
        <f aca="false">IF(A10=1,F10,0)</f>
        <v>0</v>
      </c>
      <c r="H10" s="87" t="n">
        <f aca="false">IF(A10=2,F10,0)</f>
        <v>0</v>
      </c>
      <c r="I10" s="87" t="n">
        <f aca="false">IF(A10=3,F10,0)</f>
        <v>0</v>
      </c>
    </row>
    <row r="11" customFormat="false" ht="14.35" hidden="false" customHeight="false" outlineLevel="0" collapsed="false">
      <c r="A11" s="86" t="str">
        <f aca="false">Formulario!W22</f>
        <v/>
      </c>
      <c r="B11" s="29" t="e">
        <f aca="false">#REF!</f>
        <v>#REF!</v>
      </c>
      <c r="C11" s="29" t="str">
        <f aca="false">Formulario!X22</f>
        <v/>
      </c>
      <c r="D11" s="29" t="str">
        <f aca="false">Formulario!Y22</f>
        <v/>
      </c>
      <c r="E11" s="29" t="n">
        <f aca="false">Formulario!Z22</f>
        <v>0</v>
      </c>
      <c r="F11" s="86" t="str">
        <f aca="false">Formulario!AA22</f>
        <v/>
      </c>
      <c r="G11" s="87" t="n">
        <f aca="false">IF(A11=1,F11,0)</f>
        <v>0</v>
      </c>
      <c r="H11" s="87" t="n">
        <f aca="false">IF(A11=2,F11,0)</f>
        <v>0</v>
      </c>
      <c r="I11" s="87" t="n">
        <f aca="false">IF(A11=3,F11,0)</f>
        <v>0</v>
      </c>
    </row>
    <row r="12" customFormat="false" ht="14.35" hidden="false" customHeight="false" outlineLevel="0" collapsed="false">
      <c r="A12" s="86" t="str">
        <f aca="false">Formulario!W23</f>
        <v/>
      </c>
      <c r="B12" s="29" t="e">
        <f aca="false">#REF!</f>
        <v>#REF!</v>
      </c>
      <c r="C12" s="29" t="str">
        <f aca="false">Formulario!X23</f>
        <v/>
      </c>
      <c r="D12" s="29" t="str">
        <f aca="false">Formulario!Y23</f>
        <v/>
      </c>
      <c r="E12" s="29" t="n">
        <f aca="false">Formulario!Z23</f>
        <v>0</v>
      </c>
      <c r="F12" s="29" t="str">
        <f aca="false">Formulario!AA23</f>
        <v/>
      </c>
      <c r="G12" s="87" t="n">
        <f aca="false">IF(A12=1,F12,0)</f>
        <v>0</v>
      </c>
      <c r="H12" s="87" t="n">
        <f aca="false">IF(A12=2,F12,0)</f>
        <v>0</v>
      </c>
      <c r="I12" s="87" t="n">
        <f aca="false">IF(A12=3,F12,0)</f>
        <v>0</v>
      </c>
    </row>
    <row r="13" customFormat="false" ht="14.35" hidden="false" customHeight="false" outlineLevel="0" collapsed="false">
      <c r="A13" s="29" t="str">
        <f aca="false">Formulario!W24</f>
        <v/>
      </c>
      <c r="B13" s="29" t="e">
        <f aca="false">#REF!</f>
        <v>#REF!</v>
      </c>
      <c r="C13" s="29" t="str">
        <f aca="false">Formulario!X24</f>
        <v/>
      </c>
      <c r="D13" s="29" t="str">
        <f aca="false">Formulario!Y24</f>
        <v/>
      </c>
      <c r="E13" s="29" t="n">
        <f aca="false">Formulario!Z24</f>
        <v>0</v>
      </c>
      <c r="F13" s="29" t="str">
        <f aca="false">Formulario!AA24</f>
        <v/>
      </c>
      <c r="G13" s="87" t="n">
        <f aca="false">IF(A13=1,F13,0)</f>
        <v>0</v>
      </c>
      <c r="H13" s="87" t="n">
        <f aca="false">IF(A13=2,F13,0)</f>
        <v>0</v>
      </c>
      <c r="I13" s="87" t="n">
        <f aca="false">IF(A13=3,F13,0)</f>
        <v>0</v>
      </c>
    </row>
    <row r="14" customFormat="false" ht="14.35" hidden="false" customHeight="false" outlineLevel="0" collapsed="false">
      <c r="A14" s="29" t="str">
        <f aca="false">Formulario!W25</f>
        <v/>
      </c>
      <c r="B14" s="29" t="e">
        <f aca="false">#REF!</f>
        <v>#REF!</v>
      </c>
      <c r="C14" s="29" t="str">
        <f aca="false">Formulario!X25</f>
        <v/>
      </c>
      <c r="D14" s="29" t="str">
        <f aca="false">Formulario!Y25</f>
        <v/>
      </c>
      <c r="E14" s="29" t="n">
        <f aca="false">Formulario!Z25</f>
        <v>0</v>
      </c>
      <c r="F14" s="29" t="str">
        <f aca="false">Formulario!AA25</f>
        <v/>
      </c>
      <c r="G14" s="87" t="n">
        <f aca="false">IF(A14=1,F14,0)</f>
        <v>0</v>
      </c>
      <c r="H14" s="87" t="n">
        <f aca="false">IF(A14=2,F14,0)</f>
        <v>0</v>
      </c>
      <c r="I14" s="87" t="n">
        <f aca="false">IF(A14=3,F14,0)</f>
        <v>0</v>
      </c>
    </row>
    <row r="15" customFormat="false" ht="14.35" hidden="false" customHeight="false" outlineLevel="0" collapsed="false">
      <c r="A15" s="29" t="str">
        <f aca="false">Formulario!W26</f>
        <v/>
      </c>
      <c r="B15" s="29" t="e">
        <f aca="false">#REF!</f>
        <v>#REF!</v>
      </c>
      <c r="C15" s="29" t="str">
        <f aca="false">Formulario!X26</f>
        <v/>
      </c>
      <c r="D15" s="29" t="str">
        <f aca="false">Formulario!Y26</f>
        <v/>
      </c>
      <c r="E15" s="29" t="n">
        <f aca="false">Formulario!Z26</f>
        <v>0</v>
      </c>
      <c r="F15" s="29" t="str">
        <f aca="false">Formulario!AA26</f>
        <v/>
      </c>
      <c r="G15" s="87" t="n">
        <f aca="false">IF(A15=1,F15,0)</f>
        <v>0</v>
      </c>
      <c r="H15" s="87" t="n">
        <f aca="false">IF(A15=2,F15,0)</f>
        <v>0</v>
      </c>
      <c r="I15" s="87" t="n">
        <f aca="false">IF(A15=3,F15,0)</f>
        <v>0</v>
      </c>
    </row>
    <row r="16" customFormat="false" ht="14.35" hidden="false" customHeight="false" outlineLevel="0" collapsed="false">
      <c r="A16" s="29" t="str">
        <f aca="false">Formulario!W27</f>
        <v/>
      </c>
      <c r="B16" s="29" t="e">
        <f aca="false">#REF!</f>
        <v>#REF!</v>
      </c>
      <c r="C16" s="29" t="str">
        <f aca="false">Formulario!X27</f>
        <v/>
      </c>
      <c r="D16" s="29" t="str">
        <f aca="false">Formulario!Y27</f>
        <v/>
      </c>
      <c r="E16" s="29" t="n">
        <f aca="false">Formulario!Z27</f>
        <v>0</v>
      </c>
      <c r="F16" s="29" t="str">
        <f aca="false">Formulario!AA27</f>
        <v/>
      </c>
      <c r="G16" s="87" t="n">
        <f aca="false">IF(A16=1,F16,0)</f>
        <v>0</v>
      </c>
      <c r="H16" s="87" t="n">
        <f aca="false">IF(A16=2,F16,0)</f>
        <v>0</v>
      </c>
      <c r="I16" s="87" t="n">
        <f aca="false">IF(A16=3,F16,0)</f>
        <v>0</v>
      </c>
    </row>
    <row r="17" customFormat="false" ht="14.35" hidden="false" customHeight="false" outlineLevel="0" collapsed="false">
      <c r="A17" s="29" t="str">
        <f aca="false">Formulario!W28</f>
        <v/>
      </c>
      <c r="B17" s="29" t="e">
        <f aca="false">#REF!</f>
        <v>#REF!</v>
      </c>
      <c r="C17" s="29" t="str">
        <f aca="false">Formulario!X28</f>
        <v/>
      </c>
      <c r="D17" s="29" t="str">
        <f aca="false">Formulario!Y28</f>
        <v/>
      </c>
      <c r="E17" s="29" t="n">
        <f aca="false">Formulario!Z28</f>
        <v>0</v>
      </c>
      <c r="F17" s="29" t="str">
        <f aca="false">Formulario!AA28</f>
        <v/>
      </c>
      <c r="G17" s="87" t="n">
        <f aca="false">IF(A17=1,F17,0)</f>
        <v>0</v>
      </c>
      <c r="H17" s="87" t="n">
        <f aca="false">IF(A17=2,F17,0)</f>
        <v>0</v>
      </c>
      <c r="I17" s="87" t="n">
        <f aca="false">IF(A17=3,F17,0)</f>
        <v>0</v>
      </c>
    </row>
    <row r="18" customFormat="false" ht="14.35" hidden="false" customHeight="false" outlineLevel="0" collapsed="false">
      <c r="A18" s="29" t="str">
        <f aca="false">Formulario!W29</f>
        <v/>
      </c>
      <c r="B18" s="29" t="e">
        <f aca="false">#REF!</f>
        <v>#REF!</v>
      </c>
      <c r="C18" s="29" t="str">
        <f aca="false">Formulario!X29</f>
        <v/>
      </c>
      <c r="D18" s="29" t="str">
        <f aca="false">Formulario!Y29</f>
        <v/>
      </c>
      <c r="E18" s="29" t="n">
        <f aca="false">Formulario!Z29</f>
        <v>0</v>
      </c>
      <c r="F18" s="29" t="str">
        <f aca="false">Formulario!AA29</f>
        <v/>
      </c>
      <c r="G18" s="87" t="n">
        <f aca="false">IF(A18=1,F18,0)</f>
        <v>0</v>
      </c>
      <c r="H18" s="87" t="n">
        <f aca="false">IF(A18=2,F18,0)</f>
        <v>0</v>
      </c>
      <c r="I18" s="87" t="n">
        <f aca="false">IF(A18=3,F18,0)</f>
        <v>0</v>
      </c>
    </row>
    <row r="19" customFormat="false" ht="14.35" hidden="false" customHeight="false" outlineLevel="0" collapsed="false">
      <c r="A19" s="29" t="str">
        <f aca="false">Formulario!W30</f>
        <v/>
      </c>
      <c r="B19" s="29" t="e">
        <f aca="false">#REF!</f>
        <v>#REF!</v>
      </c>
      <c r="C19" s="29" t="str">
        <f aca="false">Formulario!X30</f>
        <v/>
      </c>
      <c r="D19" s="29" t="str">
        <f aca="false">Formulario!Y30</f>
        <v/>
      </c>
      <c r="E19" s="29" t="n">
        <f aca="false">Formulario!Z30</f>
        <v>0</v>
      </c>
      <c r="F19" s="29" t="str">
        <f aca="false">Formulario!AA30</f>
        <v/>
      </c>
      <c r="G19" s="87" t="n">
        <f aca="false">IF(A19=1,F19,0)</f>
        <v>0</v>
      </c>
      <c r="H19" s="87" t="n">
        <f aca="false">IF(A19=2,F19,0)</f>
        <v>0</v>
      </c>
      <c r="I19" s="87" t="n">
        <f aca="false">IF(A19=3,F19,0)</f>
        <v>0</v>
      </c>
    </row>
    <row r="20" customFormat="false" ht="14.35" hidden="false" customHeight="false" outlineLevel="0" collapsed="false">
      <c r="A20" s="29" t="str">
        <f aca="false">Formulario!W31</f>
        <v/>
      </c>
      <c r="B20" s="29" t="e">
        <f aca="false">#REF!</f>
        <v>#REF!</v>
      </c>
      <c r="C20" s="29" t="str">
        <f aca="false">Formulario!X31</f>
        <v/>
      </c>
      <c r="D20" s="29" t="str">
        <f aca="false">Formulario!Y31</f>
        <v/>
      </c>
      <c r="E20" s="29" t="n">
        <f aca="false">Formulario!Z31</f>
        <v>0</v>
      </c>
      <c r="F20" s="29" t="str">
        <f aca="false">Formulario!AA31</f>
        <v/>
      </c>
      <c r="G20" s="87" t="n">
        <f aca="false">IF(A20=1,F20,0)</f>
        <v>0</v>
      </c>
      <c r="H20" s="87" t="n">
        <f aca="false">IF(A20=2,F20,0)</f>
        <v>0</v>
      </c>
      <c r="I20" s="87" t="n">
        <f aca="false">IF(A20=3,F20,0)</f>
        <v>0</v>
      </c>
    </row>
    <row r="21" customFormat="false" ht="14.35" hidden="false" customHeight="false" outlineLevel="0" collapsed="false">
      <c r="A21" s="29" t="str">
        <f aca="false">Formulario!W32</f>
        <v/>
      </c>
      <c r="B21" s="29" t="e">
        <f aca="false">#REF!</f>
        <v>#REF!</v>
      </c>
      <c r="C21" s="29" t="str">
        <f aca="false">Formulario!X32</f>
        <v/>
      </c>
      <c r="D21" s="29" t="str">
        <f aca="false">Formulario!Y32</f>
        <v/>
      </c>
      <c r="E21" s="29" t="n">
        <f aca="false">Formulario!Z32</f>
        <v>0</v>
      </c>
      <c r="F21" s="29" t="str">
        <f aca="false">Formulario!AA32</f>
        <v/>
      </c>
      <c r="G21" s="87" t="n">
        <f aca="false">IF(A21=1,F21,0)</f>
        <v>0</v>
      </c>
      <c r="H21" s="87" t="n">
        <f aca="false">IF(A21=2,F21,0)</f>
        <v>0</v>
      </c>
      <c r="I21" s="87" t="n">
        <f aca="false">IF(A21=3,F21,0)</f>
        <v>0</v>
      </c>
    </row>
    <row r="22" customFormat="false" ht="14.35" hidden="false" customHeight="false" outlineLevel="0" collapsed="false">
      <c r="A22" s="29" t="str">
        <f aca="false">Formulario!W33</f>
        <v/>
      </c>
      <c r="B22" s="29" t="e">
        <f aca="false">#REF!</f>
        <v>#REF!</v>
      </c>
      <c r="C22" s="29" t="str">
        <f aca="false">Formulario!X33</f>
        <v/>
      </c>
      <c r="D22" s="29" t="str">
        <f aca="false">Formulario!Y33</f>
        <v/>
      </c>
      <c r="E22" s="29" t="n">
        <f aca="false">Formulario!Z33</f>
        <v>0</v>
      </c>
      <c r="F22" s="29" t="str">
        <f aca="false">Formulario!AA33</f>
        <v/>
      </c>
      <c r="G22" s="87" t="n">
        <f aca="false">IF(A22=1,F22,0)</f>
        <v>0</v>
      </c>
      <c r="H22" s="87" t="n">
        <f aca="false">IF(A22=2,F22,0)</f>
        <v>0</v>
      </c>
      <c r="I22" s="87" t="n">
        <f aca="false">IF(A22=3,F22,0)</f>
        <v>0</v>
      </c>
    </row>
    <row r="23" customFormat="false" ht="14.35" hidden="false" customHeight="false" outlineLevel="0" collapsed="false">
      <c r="A23" s="29" t="str">
        <f aca="false">Formulario!W34</f>
        <v/>
      </c>
      <c r="B23" s="29" t="e">
        <f aca="false">#REF!</f>
        <v>#REF!</v>
      </c>
      <c r="C23" s="29" t="str">
        <f aca="false">Formulario!X34</f>
        <v/>
      </c>
      <c r="D23" s="29" t="str">
        <f aca="false">Formulario!Y34</f>
        <v/>
      </c>
      <c r="E23" s="29" t="n">
        <f aca="false">Formulario!Z34</f>
        <v>0</v>
      </c>
      <c r="F23" s="29" t="str">
        <f aca="false">Formulario!AA34</f>
        <v/>
      </c>
      <c r="G23" s="87" t="n">
        <f aca="false">IF(A23=1,F23,0)</f>
        <v>0</v>
      </c>
      <c r="H23" s="87" t="n">
        <f aca="false">IF(A23=2,F23,0)</f>
        <v>0</v>
      </c>
      <c r="I23" s="87" t="n">
        <f aca="false">IF(A23=3,F23,0)</f>
        <v>0</v>
      </c>
    </row>
    <row r="24" customFormat="false" ht="14.35" hidden="false" customHeight="false" outlineLevel="0" collapsed="false">
      <c r="A24" s="29" t="str">
        <f aca="false">Formulario!W35</f>
        <v/>
      </c>
      <c r="B24" s="29" t="e">
        <f aca="false">#REF!</f>
        <v>#REF!</v>
      </c>
      <c r="C24" s="29" t="str">
        <f aca="false">Formulario!X35</f>
        <v/>
      </c>
      <c r="D24" s="29" t="str">
        <f aca="false">Formulario!Y35</f>
        <v/>
      </c>
      <c r="E24" s="29" t="n">
        <f aca="false">Formulario!Z35</f>
        <v>0</v>
      </c>
      <c r="F24" s="29" t="str">
        <f aca="false">Formulario!AA35</f>
        <v/>
      </c>
      <c r="G24" s="87" t="n">
        <f aca="false">IF(A24=1,F24,0)</f>
        <v>0</v>
      </c>
      <c r="H24" s="87" t="n">
        <f aca="false">IF(A24=2,F24,0)</f>
        <v>0</v>
      </c>
      <c r="I24" s="87" t="n">
        <f aca="false">IF(A24=3,F24,0)</f>
        <v>0</v>
      </c>
    </row>
    <row r="25" customFormat="false" ht="14.35" hidden="false" customHeight="false" outlineLevel="0" collapsed="false">
      <c r="A25" s="29" t="str">
        <f aca="false">Formulario!W36</f>
        <v/>
      </c>
      <c r="B25" s="29" t="e">
        <f aca="false">#REF!</f>
        <v>#REF!</v>
      </c>
      <c r="C25" s="29" t="str">
        <f aca="false">Formulario!X36</f>
        <v/>
      </c>
      <c r="D25" s="29" t="str">
        <f aca="false">Formulario!Y36</f>
        <v/>
      </c>
      <c r="E25" s="29" t="n">
        <f aca="false">Formulario!Z36</f>
        <v>0</v>
      </c>
      <c r="F25" s="29" t="str">
        <f aca="false">Formulario!AA36</f>
        <v/>
      </c>
      <c r="G25" s="87" t="n">
        <f aca="false">IF(A25=1,F25,0)</f>
        <v>0</v>
      </c>
      <c r="H25" s="87" t="n">
        <f aca="false">IF(A25=2,F25,0)</f>
        <v>0</v>
      </c>
      <c r="I25" s="87" t="n">
        <f aca="false">IF(A25=3,F25,0)</f>
        <v>0</v>
      </c>
    </row>
    <row r="26" customFormat="false" ht="14.35" hidden="false" customHeight="false" outlineLevel="0" collapsed="false">
      <c r="A26" s="29" t="str">
        <f aca="false">Formulario!W37</f>
        <v/>
      </c>
      <c r="B26" s="29" t="e">
        <f aca="false">#REF!</f>
        <v>#REF!</v>
      </c>
      <c r="C26" s="29" t="str">
        <f aca="false">Formulario!X37</f>
        <v/>
      </c>
      <c r="D26" s="29" t="str">
        <f aca="false">Formulario!Y37</f>
        <v/>
      </c>
      <c r="E26" s="29" t="n">
        <f aca="false">Formulario!Z37</f>
        <v>0</v>
      </c>
      <c r="F26" s="29" t="str">
        <f aca="false">Formulario!AA37</f>
        <v/>
      </c>
      <c r="G26" s="87" t="n">
        <f aca="false">IF(A26=1,F26,0)</f>
        <v>0</v>
      </c>
      <c r="H26" s="87" t="n">
        <f aca="false">IF(A26=2,F26,0)</f>
        <v>0</v>
      </c>
      <c r="I26" s="87" t="n">
        <f aca="false">IF(A26=3,F26,0)</f>
        <v>0</v>
      </c>
    </row>
    <row r="27" customFormat="false" ht="14.35" hidden="false" customHeight="false" outlineLevel="0" collapsed="false">
      <c r="A27" s="29" t="str">
        <f aca="false">Formulario!W38</f>
        <v/>
      </c>
      <c r="B27" s="29" t="e">
        <f aca="false">#REF!</f>
        <v>#REF!</v>
      </c>
      <c r="C27" s="29" t="str">
        <f aca="false">Formulario!X38</f>
        <v/>
      </c>
      <c r="D27" s="29" t="str">
        <f aca="false">Formulario!Y38</f>
        <v/>
      </c>
      <c r="E27" s="29" t="n">
        <f aca="false">Formulario!Z38</f>
        <v>0</v>
      </c>
      <c r="F27" s="29" t="str">
        <f aca="false">Formulario!AA38</f>
        <v/>
      </c>
      <c r="G27" s="87" t="n">
        <f aca="false">IF(A27=1,F27,0)</f>
        <v>0</v>
      </c>
      <c r="H27" s="87" t="n">
        <f aca="false">IF(A27=2,F27,0)</f>
        <v>0</v>
      </c>
      <c r="I27" s="87" t="n">
        <f aca="false">IF(A27=3,F27,0)</f>
        <v>0</v>
      </c>
    </row>
    <row r="28" customFormat="false" ht="14.35" hidden="false" customHeight="false" outlineLevel="0" collapsed="false">
      <c r="A28" s="29" t="str">
        <f aca="false">Formulario!W39</f>
        <v/>
      </c>
      <c r="B28" s="29" t="e">
        <f aca="false">#REF!</f>
        <v>#REF!</v>
      </c>
      <c r="C28" s="29" t="str">
        <f aca="false">Formulario!X39</f>
        <v/>
      </c>
      <c r="D28" s="29" t="str">
        <f aca="false">Formulario!Y39</f>
        <v/>
      </c>
      <c r="E28" s="29" t="n">
        <f aca="false">Formulario!Z39</f>
        <v>0</v>
      </c>
      <c r="F28" s="29" t="str">
        <f aca="false">Formulario!AA39</f>
        <v/>
      </c>
      <c r="G28" s="87" t="n">
        <f aca="false">IF(A28=1,F28,0)</f>
        <v>0</v>
      </c>
      <c r="H28" s="87" t="n">
        <f aca="false">IF(A28=2,F28,0)</f>
        <v>0</v>
      </c>
      <c r="I28" s="87" t="n">
        <f aca="false">IF(A28=3,F28,0)</f>
        <v>0</v>
      </c>
    </row>
    <row r="29" customFormat="false" ht="14.35" hidden="false" customHeight="false" outlineLevel="0" collapsed="false">
      <c r="A29" s="29" t="str">
        <f aca="false">Formulario!W40</f>
        <v/>
      </c>
      <c r="B29" s="29" t="e">
        <f aca="false">#REF!</f>
        <v>#REF!</v>
      </c>
      <c r="C29" s="29" t="str">
        <f aca="false">Formulario!X40</f>
        <v/>
      </c>
      <c r="D29" s="29" t="str">
        <f aca="false">Formulario!Y40</f>
        <v/>
      </c>
      <c r="E29" s="29" t="n">
        <f aca="false">Formulario!Z40</f>
        <v>0</v>
      </c>
      <c r="F29" s="29" t="str">
        <f aca="false">Formulario!AA40</f>
        <v/>
      </c>
      <c r="G29" s="87" t="n">
        <f aca="false">IF(A29=1,F29,0)</f>
        <v>0</v>
      </c>
      <c r="H29" s="87" t="n">
        <f aca="false">IF(A29=2,F29,0)</f>
        <v>0</v>
      </c>
      <c r="I29" s="87" t="n">
        <f aca="false">IF(A29=3,F29,0)</f>
        <v>0</v>
      </c>
    </row>
    <row r="30" customFormat="false" ht="14.35" hidden="false" customHeight="false" outlineLevel="0" collapsed="false">
      <c r="A30" s="29" t="str">
        <f aca="false">Formulario!W41</f>
        <v/>
      </c>
      <c r="B30" s="29" t="e">
        <f aca="false">#REF!</f>
        <v>#REF!</v>
      </c>
      <c r="C30" s="29" t="str">
        <f aca="false">Formulario!X41</f>
        <v/>
      </c>
      <c r="D30" s="29" t="str">
        <f aca="false">Formulario!Y41</f>
        <v/>
      </c>
      <c r="E30" s="29" t="n">
        <f aca="false">Formulario!Z41</f>
        <v>0</v>
      </c>
      <c r="F30" s="29" t="str">
        <f aca="false">Formulario!AA41</f>
        <v/>
      </c>
      <c r="G30" s="87" t="n">
        <f aca="false">IF(A30=1,F30,0)</f>
        <v>0</v>
      </c>
      <c r="H30" s="87" t="n">
        <f aca="false">IF(A30=2,F30,0)</f>
        <v>0</v>
      </c>
      <c r="I30" s="87" t="n">
        <f aca="false">IF(A30=3,F30,0)</f>
        <v>0</v>
      </c>
    </row>
    <row r="31" customFormat="false" ht="14.35" hidden="false" customHeight="false" outlineLevel="0" collapsed="false">
      <c r="A31" s="29" t="str">
        <f aca="false">Formulario!W42</f>
        <v/>
      </c>
      <c r="B31" s="29" t="e">
        <f aca="false">#REF!</f>
        <v>#REF!</v>
      </c>
      <c r="C31" s="29" t="str">
        <f aca="false">Formulario!X42</f>
        <v/>
      </c>
      <c r="D31" s="29" t="str">
        <f aca="false">Formulario!Y42</f>
        <v/>
      </c>
      <c r="E31" s="29" t="n">
        <f aca="false">Formulario!Z42</f>
        <v>0</v>
      </c>
      <c r="F31" s="29" t="str">
        <f aca="false">Formulario!AA42</f>
        <v/>
      </c>
      <c r="G31" s="87" t="n">
        <f aca="false">IF(A31=1,F31,0)</f>
        <v>0</v>
      </c>
      <c r="H31" s="87" t="n">
        <f aca="false">IF(A31=2,F31,0)</f>
        <v>0</v>
      </c>
      <c r="I31" s="87" t="n">
        <f aca="false">IF(A31=3,F31,0)</f>
        <v>0</v>
      </c>
    </row>
    <row r="32" customFormat="false" ht="14.35" hidden="false" customHeight="false" outlineLevel="0" collapsed="false">
      <c r="A32" s="29" t="str">
        <f aca="false">Formulario!W43</f>
        <v/>
      </c>
      <c r="B32" s="29" t="e">
        <f aca="false">#REF!</f>
        <v>#REF!</v>
      </c>
      <c r="C32" s="29" t="str">
        <f aca="false">Formulario!X43</f>
        <v/>
      </c>
      <c r="D32" s="29" t="str">
        <f aca="false">Formulario!Y43</f>
        <v/>
      </c>
      <c r="E32" s="29" t="n">
        <f aca="false">Formulario!Z43</f>
        <v>0</v>
      </c>
      <c r="F32" s="29" t="str">
        <f aca="false">Formulario!AA43</f>
        <v/>
      </c>
      <c r="G32" s="87" t="n">
        <f aca="false">IF(A32=1,F32,0)</f>
        <v>0</v>
      </c>
      <c r="H32" s="87" t="n">
        <f aca="false">IF(A32=2,F32,0)</f>
        <v>0</v>
      </c>
      <c r="I32" s="87" t="n">
        <f aca="false">IF(A32=3,F32,0)</f>
        <v>0</v>
      </c>
    </row>
    <row r="33" customFormat="false" ht="14.35" hidden="false" customHeight="false" outlineLevel="0" collapsed="false">
      <c r="A33" s="29" t="str">
        <f aca="false">Formulario!W44</f>
        <v/>
      </c>
      <c r="B33" s="29" t="e">
        <f aca="false">#REF!</f>
        <v>#REF!</v>
      </c>
      <c r="C33" s="29" t="str">
        <f aca="false">Formulario!X44</f>
        <v/>
      </c>
      <c r="D33" s="29" t="str">
        <f aca="false">Formulario!Y44</f>
        <v/>
      </c>
      <c r="E33" s="29" t="n">
        <f aca="false">Formulario!Z44</f>
        <v>0</v>
      </c>
      <c r="F33" s="29" t="str">
        <f aca="false">Formulario!AA44</f>
        <v/>
      </c>
      <c r="G33" s="87" t="n">
        <f aca="false">IF(A33=1,F33,0)</f>
        <v>0</v>
      </c>
      <c r="H33" s="87" t="n">
        <f aca="false">IF(A33=2,F33,0)</f>
        <v>0</v>
      </c>
      <c r="I33" s="87" t="n">
        <f aca="false">IF(A33=3,F33,0)</f>
        <v>0</v>
      </c>
    </row>
    <row r="34" customFormat="false" ht="12.75" hidden="false" customHeight="false" outlineLevel="0" collapsed="false">
      <c r="G34" s="87" t="n">
        <f aca="false">SUM(G2:G33)</f>
        <v>0</v>
      </c>
      <c r="H34" s="87" t="n">
        <f aca="false">SUM(H2:H33)</f>
        <v>0</v>
      </c>
      <c r="I34" s="87" t="n">
        <f aca="false">SUM(I2:I33)</f>
        <v>0</v>
      </c>
    </row>
  </sheetData>
  <sheetProtection sheet="true" password="c9bc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2012-10-03T00:51:59Z</dcterms:created>
  <dc:creator>Alessandro</dc:creator>
  <dc:description/>
  <dc:language>pt-BR</dc:language>
  <cp:lastModifiedBy/>
  <dcterms:modified xsi:type="dcterms:W3CDTF">2022-12-02T13:50:14Z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