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D:\Organizado\_UTFPR\PROFNIT - CAI\"/>
    </mc:Choice>
  </mc:AlternateContent>
  <xr:revisionPtr revIDLastSave="0" documentId="13_ncr:1_{F09BA8DB-8881-458B-8160-C5B5170E6017}" xr6:coauthVersionLast="47" xr6:coauthVersionMax="47" xr10:uidLastSave="{00000000-0000-0000-0000-000000000000}"/>
  <bookViews>
    <workbookView xWindow="-110" yWindow="-110" windowWidth="19420" windowHeight="10420" tabRatio="678" xr2:uid="{00000000-000D-0000-FFFF-FFFF00000000}"/>
  </bookViews>
  <sheets>
    <sheet name="INDPROD" sheetId="2" r:id="rId1"/>
    <sheet name="GRÁFICO" sheetId="3" state="hidden" r:id="rId2"/>
  </sheets>
  <definedNames>
    <definedName name="_xlnm.Print_Area" localSheetId="0">INDPROD!$B$1:$J$96</definedName>
    <definedName name="BOLS" localSheetId="0">INDPROD!$B$54,INDPROD!$J$58</definedName>
    <definedName name="Bolsistas_de_Prodrutividade">INDPROD!$B$54:$J$58</definedName>
    <definedName name="INDADM" localSheetId="0">INDPROD!$B$94,INDPROD!$J$118</definedName>
    <definedName name="IndAdm">INDPROD!$B$94:$J$118</definedName>
    <definedName name="INDART" localSheetId="0">INDPROD!$B$24,INDPROD!$J$41</definedName>
    <definedName name="IndArt">INDPROD!$B$24:$J$41</definedName>
    <definedName name="INDCAP" localSheetId="0">INDPROD!$B$48,INDPROD!$J$53</definedName>
    <definedName name="IndCap">INDPROD!$B$48:$J$53</definedName>
    <definedName name="INDLIV" localSheetId="0">INDPROD!$B$42,INDPROD!$J$47</definedName>
    <definedName name="IndLiv">INDPROD!$B$42:$J$47</definedName>
    <definedName name="INDTEC" localSheetId="0">INDPROD!$B$59,INDPROD!$J$93</definedName>
    <definedName name="IndTec">INDPROD!$B$59:$J$93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2" l="1"/>
  <c r="J29" i="2"/>
  <c r="J30" i="2"/>
  <c r="J31" i="2"/>
  <c r="J32" i="2"/>
  <c r="J33" i="2"/>
  <c r="J34" i="2"/>
  <c r="J35" i="2"/>
  <c r="J36" i="2"/>
  <c r="J37" i="2"/>
  <c r="J38" i="2"/>
  <c r="J39" i="2"/>
  <c r="J40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76" i="2"/>
  <c r="J72" i="2"/>
  <c r="J63" i="2"/>
  <c r="J64" i="2"/>
  <c r="J65" i="2"/>
  <c r="J66" i="2"/>
  <c r="J67" i="2"/>
  <c r="J68" i="2"/>
  <c r="J69" i="2"/>
  <c r="J70" i="2"/>
  <c r="J71" i="2"/>
  <c r="J73" i="2"/>
  <c r="J62" i="2"/>
  <c r="J117" i="2" l="1"/>
  <c r="B10" i="3" l="1"/>
  <c r="B9" i="3"/>
  <c r="B8" i="3"/>
  <c r="B7" i="3"/>
  <c r="B6" i="3"/>
  <c r="B5" i="3"/>
  <c r="B4" i="3"/>
  <c r="B3" i="3"/>
  <c r="B2" i="3"/>
  <c r="J106" i="2"/>
  <c r="J105" i="2"/>
  <c r="J74" i="2"/>
  <c r="J75" i="2"/>
  <c r="J90" i="2"/>
  <c r="J91" i="2"/>
  <c r="J92" i="2"/>
  <c r="J57" i="2"/>
  <c r="J52" i="2"/>
  <c r="J51" i="2"/>
  <c r="J46" i="2"/>
  <c r="J45" i="2"/>
  <c r="J27" i="2"/>
  <c r="J100" i="2"/>
  <c r="J112" i="2" l="1"/>
  <c r="J111" i="2"/>
  <c r="J107" i="2" l="1"/>
  <c r="C8" i="3" s="1"/>
  <c r="J113" i="2"/>
  <c r="C9" i="3" s="1"/>
  <c r="J118" i="2" l="1"/>
  <c r="C10" i="3" s="1"/>
  <c r="J97" i="2"/>
  <c r="J101" i="2" s="1"/>
  <c r="C7" i="3" s="1"/>
  <c r="J47" i="2" l="1"/>
  <c r="C3" i="3" s="1"/>
  <c r="J93" i="2"/>
  <c r="C6" i="3" s="1"/>
  <c r="J41" i="2"/>
  <c r="C2" i="3" s="1"/>
  <c r="J58" i="2"/>
  <c r="C5" i="3" s="1"/>
  <c r="J53" i="2" l="1"/>
  <c r="J119" i="2" l="1"/>
  <c r="C4" i="3"/>
</calcChain>
</file>

<file path=xl/sharedStrings.xml><?xml version="1.0" encoding="utf-8"?>
<sst xmlns="http://schemas.openxmlformats.org/spreadsheetml/2006/main" count="155" uniqueCount="112">
  <si>
    <t>PONTUAÇÃO</t>
  </si>
  <si>
    <t>ITEM</t>
  </si>
  <si>
    <t>PESO</t>
  </si>
  <si>
    <t>PONTOS</t>
  </si>
  <si>
    <t>INDPROD</t>
  </si>
  <si>
    <t>Informações inverídicas, com denúncia comprovada, tornarão o solicitante inelegível.</t>
  </si>
  <si>
    <t>IndArt</t>
  </si>
  <si>
    <t>IndLiv</t>
  </si>
  <si>
    <t>IndCap</t>
  </si>
  <si>
    <t>IndTec</t>
  </si>
  <si>
    <t xml:space="preserve">IDENTIFICAÇÃO DO DOCENTE </t>
  </si>
  <si>
    <t>EIXO 1 – Produtos e Processos: caracteriza-se pelo desenvolvimento de produto técnico ou tecnológico, passível ou não de proteção, podendo gerar registros de propriedade de patentes, produção intelectual ou direitos autorais.</t>
  </si>
  <si>
    <t xml:space="preserve">CREDENCIAMENTO </t>
  </si>
  <si>
    <t>QUANTIDADE (MÁX DE 3)</t>
  </si>
  <si>
    <t>QUANTIDADE (MÁX DE 2)</t>
  </si>
  <si>
    <t>QUANTIDADE (MÁX DE 1)</t>
  </si>
  <si>
    <t>Categoria:</t>
  </si>
  <si>
    <t>Titulação mais elevada:</t>
  </si>
  <si>
    <t>(  ) Colaborador</t>
  </si>
  <si>
    <t>(   ) Pós-Doutorado</t>
  </si>
  <si>
    <t xml:space="preserve">Todas as informações declaradas neste Anexo devem ter sido declaradas no Lattes.  </t>
  </si>
  <si>
    <t xml:space="preserve">Bolsistas de Prodrutividade </t>
  </si>
  <si>
    <t>PQ e TT</t>
  </si>
  <si>
    <t>Experiencia no exterior:</t>
  </si>
  <si>
    <t>(  ) sim</t>
  </si>
  <si>
    <t>Empresa ou Organização social (inovadora); (com orientando/egresso Profnit)</t>
  </si>
  <si>
    <t>Processos/Tecnologia e Produtos/Material Não Patentéaveis(com orientando/egresso Profnit)</t>
  </si>
  <si>
    <t>Relatórios Técnico Conclusivo(com orientando/egresso Profnit)</t>
  </si>
  <si>
    <t>Tecnologia Social (com orientando/egresso Profnit)</t>
  </si>
  <si>
    <t>Norma e marco regulatório (com orientando/egresso Profnit)</t>
  </si>
  <si>
    <t>Patente Depositada (com orientando/egresso Profnit)</t>
  </si>
  <si>
    <t>Patente Concedida (com orientando/egresso Profnit)</t>
  </si>
  <si>
    <t>Software/Aplicativo Registrado (com orientando/egresso Profnit)</t>
  </si>
  <si>
    <t>Base de Dados Técnico-ciêntifica (com orientando/egresso Profnit)</t>
  </si>
  <si>
    <t>Material didatico - registrado com ISBN (com orientando/egresso Profnit)</t>
  </si>
  <si>
    <t>Indicação geográfica - certificado concedido (com orientando/egresso Profnit)</t>
  </si>
  <si>
    <t>Indicação geográfica - em processo (com orientando/egresso Profnit)</t>
  </si>
  <si>
    <t>Indicação geográfica - protocolada (com orientando/egresso Profnit)</t>
  </si>
  <si>
    <t>Marca Registrada (com orientando/egresso Profnit)</t>
  </si>
  <si>
    <t>Marca Registrada (sem orientando/egresso Profnit)</t>
  </si>
  <si>
    <t>Indicação geográfica - protocolada (sem orientando/egresso Profnit)</t>
  </si>
  <si>
    <t>Indicação geográfica - em processo (sem orientando/egresso Profnit)</t>
  </si>
  <si>
    <t>Indicação geográfica - certificado concedido (sem orientando/egresso Profnit)</t>
  </si>
  <si>
    <t>Material didatico - registrado com ISBN (sem orientando/egresso Profnit)</t>
  </si>
  <si>
    <t>Base de Dados Técnico-ciêntifica (sem orientando/egresso Profnit)</t>
  </si>
  <si>
    <t>Software/Aplicativo Registrado (sem orientando/egresso Profnit)</t>
  </si>
  <si>
    <t>Patente Concedida (sem orientando/egresso Profnit)</t>
  </si>
  <si>
    <t>Patente Depositada (sem orientando/egresso Profnit)</t>
  </si>
  <si>
    <t>Norma e marco regulatório (sem orientando/egresso Profnit)</t>
  </si>
  <si>
    <t>Tecnologia Social (sem orientando/egresso Profnit)</t>
  </si>
  <si>
    <t>Relatórios Técnico Conclusivo(sem orientando/egresso Profnit)</t>
  </si>
  <si>
    <t>Processos/Tecnologia e Produtos/Material Não Patentéaveis(sem orientando/egresso Profnit)</t>
  </si>
  <si>
    <t>Empresa ou Organização social (inovadora); (sem orientando/egresso Profnit)</t>
  </si>
  <si>
    <t>Autor de Livro (sem coautoria de orientando/egresso Profnit)</t>
  </si>
  <si>
    <t>Capítulo de livro (sem coautoria de orientando/egresso Profnit)</t>
  </si>
  <si>
    <t>Autor de Livro (com coautoria de orientando/egresso Profnit)</t>
  </si>
  <si>
    <t>Capítulo de livro (com coautoria de orientando/egresso Profnit)</t>
  </si>
  <si>
    <t>A1 (com coautoria de orientando/egresso Profnit)</t>
  </si>
  <si>
    <t>A1 (sem coautoria de orientando/egresso Profnit)</t>
  </si>
  <si>
    <t>A2 (com coautoria de orientando/egresso Profnit)</t>
  </si>
  <si>
    <t>A2 (sem coautoria de orientando/egresso Profnit)</t>
  </si>
  <si>
    <t>A3 (sem coautoria de orientando/egresso Profnit)</t>
  </si>
  <si>
    <t>A4 (com coautoria de orientando/egresso Profnit)</t>
  </si>
  <si>
    <t>A3 (com coautoria de orientando/egresso Profnit)</t>
  </si>
  <si>
    <t>A4 (sem coautoria de orientando/egresso Profnit)</t>
  </si>
  <si>
    <t>B1 (com coautoria de orientando/egresso  Profnit)</t>
  </si>
  <si>
    <t>B1 (sem coautoria de orientando/egresso Profnit)</t>
  </si>
  <si>
    <t>B2 (sem coautoria de orientando/egresso Profnit)</t>
  </si>
  <si>
    <t>B3 (com coautoria de orientando/egresso Profnit)</t>
  </si>
  <si>
    <t>B2 (com coautoria de orientando/egresso Profnit)</t>
  </si>
  <si>
    <t>B3 (sem coautoria de orientando/egresso Profnit)</t>
  </si>
  <si>
    <t>IndAdm</t>
  </si>
  <si>
    <t>Coodenador de Ponto Focal</t>
  </si>
  <si>
    <t>Participação em Comissões da Rede Profnit com Portaria</t>
  </si>
  <si>
    <t xml:space="preserve"> ÍNDICE DE PRODUTIVIDADE DO DOCENTE (INDPROD) REFERENTE AO PERÍODO DE 2022, 2023 e fração de 2024</t>
  </si>
  <si>
    <t>QUANTIDADE (MAX DE 3 ANOS)</t>
  </si>
  <si>
    <t>3.</t>
  </si>
  <si>
    <t>Onde:</t>
  </si>
  <si>
    <t>Projetos Integradores (máximo 3)</t>
  </si>
  <si>
    <t>QUANTIDADE (MÁX DE 5)</t>
  </si>
  <si>
    <t>QUANTIDADE (MÁX DE 3 ANOS)</t>
  </si>
  <si>
    <t>ORIENTAÇÃO</t>
  </si>
  <si>
    <t>Orientação de mestrado Profnit concluida</t>
  </si>
  <si>
    <t>Orientação de mestrado Profnit em andamanto</t>
  </si>
  <si>
    <t>QUANTIDADE (SEM MÁXIMO)</t>
  </si>
  <si>
    <t>Parecer em Revista</t>
  </si>
  <si>
    <t>Comissão julgadora de Agência de Fomento a Pesquisa</t>
  </si>
  <si>
    <t xml:space="preserve">Licença Maternidade ou Paternidade (no período 2022, 2023 e 2024) </t>
  </si>
  <si>
    <t>Desenho Industrial</t>
  </si>
  <si>
    <t>Cargo de Gestão superior em NITs, FAPs e/ou Secretarias (Municipais, Estaduais e/ou Federais)</t>
  </si>
  <si>
    <t>Vice Coodenador de Ponto Focal</t>
  </si>
  <si>
    <t>N.º do SIELLO:</t>
  </si>
  <si>
    <t>IndGest</t>
  </si>
  <si>
    <t>IndLic.Mat.</t>
  </si>
  <si>
    <t>indice</t>
  </si>
  <si>
    <t>valor</t>
  </si>
  <si>
    <t>Fase de expansão 4</t>
  </si>
  <si>
    <t>Para o professor que desejar se credenciar como Docente Permanente do seu ponto focal e fizer parte da fase de expansão 4 deverá atingir no mínimo 250 pontos. Para Docentes Colaboradores a pontuação mínima será de 200 pontos.</t>
  </si>
  <si>
    <t>Nome:</t>
  </si>
  <si>
    <t>CPF:</t>
  </si>
  <si>
    <t>Ponto Focal:</t>
  </si>
  <si>
    <t xml:space="preserve">N.º do ORCID: </t>
  </si>
  <si>
    <t xml:space="preserve">Ano de Ingresso na REDE PROFNIT: </t>
  </si>
  <si>
    <t xml:space="preserve">(   ) Permanente </t>
  </si>
  <si>
    <t xml:space="preserve">(   ) Doutorado </t>
  </si>
  <si>
    <t xml:space="preserve">Área de conhecimento do doutorado: </t>
  </si>
  <si>
    <t xml:space="preserve">Instituição do doutorado: </t>
  </si>
  <si>
    <t xml:space="preserve">Link para Currículo Lattes: </t>
  </si>
  <si>
    <t xml:space="preserve">Ano de obtenção do doutorado: </t>
  </si>
  <si>
    <t>(   ) não</t>
  </si>
  <si>
    <t xml:space="preserve">1. </t>
  </si>
  <si>
    <t xml:space="preserve">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</si>
</sst>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b/>
      <sz val="10"/>
      <color rgb="FFFF0000"/>
      <name val="Segoe UI"/>
      <family val="2"/>
    </font>
    <font>
      <sz val="10"/>
      <name val="Segoe UI"/>
      <family val="2"/>
    </font>
    <font>
      <sz val="10"/>
      <color rgb="FF0070C0"/>
      <name val="Segoe UI"/>
      <family val="2"/>
    </font>
    <font>
      <b/>
      <sz val="12"/>
      <color theme="1"/>
      <name val="Segoe UI"/>
      <family val="2"/>
    </font>
    <font>
      <b/>
      <sz val="18"/>
      <color theme="1"/>
      <name val="Segoe UI"/>
      <family val="2"/>
    </font>
    <font>
      <b/>
      <sz val="12"/>
      <color theme="0"/>
      <name val="Segoe UI"/>
      <family val="2"/>
    </font>
    <font>
      <b/>
      <sz val="12"/>
      <color rgb="FF0070C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C91D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84">
    <xf numFmtId="0" fontId="0" fillId="0" borderId="0" xfId="0"/>
    <xf numFmtId="49" fontId="6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0" xfId="0" applyFont="1"/>
    <xf numFmtId="0" fontId="9" fillId="0" borderId="8" xfId="0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left" vertical="center" wrapText="1"/>
    </xf>
    <xf numFmtId="0" fontId="14" fillId="0" borderId="3" xfId="0" applyFont="1" applyBorder="1"/>
    <xf numFmtId="0" fontId="9" fillId="0" borderId="0" xfId="0" applyFont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2" fontId="9" fillId="2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  <protection locked="0"/>
    </xf>
    <xf numFmtId="0" fontId="13" fillId="6" borderId="25" xfId="0" applyFont="1" applyFill="1" applyBorder="1" applyAlignment="1">
      <alignment horizontal="left" vertical="center"/>
    </xf>
    <xf numFmtId="0" fontId="13" fillId="6" borderId="13" xfId="0" applyFont="1" applyFill="1" applyBorder="1" applyAlignment="1">
      <alignment horizontal="left" vertical="center"/>
    </xf>
    <xf numFmtId="0" fontId="13" fillId="6" borderId="11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1" fontId="18" fillId="7" borderId="3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3" fillId="2" borderId="25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9" fillId="0" borderId="16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6" fillId="0" borderId="31" xfId="0" applyFont="1" applyBorder="1"/>
    <xf numFmtId="0" fontId="6" fillId="0" borderId="43" xfId="0" applyFont="1" applyBorder="1"/>
    <xf numFmtId="0" fontId="6" fillId="0" borderId="16" xfId="0" applyFont="1" applyBorder="1"/>
    <xf numFmtId="0" fontId="12" fillId="0" borderId="44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6" borderId="25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13" fillId="6" borderId="25" xfId="0" applyFont="1" applyFill="1" applyBorder="1" applyAlignment="1">
      <alignment horizontal="left" vertical="center"/>
    </xf>
    <xf numFmtId="0" fontId="13" fillId="6" borderId="13" xfId="0" applyFont="1" applyFill="1" applyBorder="1" applyAlignment="1">
      <alignment horizontal="left" vertical="center"/>
    </xf>
    <xf numFmtId="0" fontId="13" fillId="6" borderId="11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wrapText="1"/>
    </xf>
    <xf numFmtId="49" fontId="5" fillId="0" borderId="20" xfId="0" applyNumberFormat="1" applyFont="1" applyBorder="1" applyAlignment="1">
      <alignment horizontal="center" wrapText="1"/>
    </xf>
    <xf numFmtId="49" fontId="5" fillId="0" borderId="21" xfId="0" applyNumberFormat="1" applyFont="1" applyBorder="1" applyAlignment="1">
      <alignment horizontal="center" wrapText="1"/>
    </xf>
    <xf numFmtId="0" fontId="16" fillId="3" borderId="19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2" fillId="0" borderId="18" xfId="0" applyFont="1" applyBorder="1" applyAlignment="1">
      <alignment horizontal="left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3" fillId="6" borderId="25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6" borderId="28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vertical="center"/>
    </xf>
    <xf numFmtId="0" fontId="11" fillId="5" borderId="16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11" fillId="5" borderId="31" xfId="0" applyFont="1" applyFill="1" applyBorder="1" applyAlignment="1">
      <alignment horizontal="left" vertical="center" wrapText="1"/>
    </xf>
    <xf numFmtId="0" fontId="11" fillId="5" borderId="2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2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/>
    </xf>
    <xf numFmtId="0" fontId="9" fillId="6" borderId="25" xfId="0" applyFont="1" applyFill="1" applyBorder="1" applyAlignment="1">
      <alignment vertical="center"/>
    </xf>
    <xf numFmtId="0" fontId="9" fillId="6" borderId="13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</cellXfs>
  <cellStyles count="21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Normal" xfId="0" builtinId="0"/>
    <cellStyle name="Normal 2" xfId="17" xr:uid="{00000000-0005-0000-0000-000011000000}"/>
    <cellStyle name="Normal 3" xfId="19" xr:uid="{00000000-0005-0000-0000-000012000000}"/>
    <cellStyle name="Vírgula 2" xfId="18" xr:uid="{00000000-0005-0000-0000-000013000000}"/>
    <cellStyle name="Vírgula 3" xfId="20" xr:uid="{00000000-0005-0000-0000-000014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</dxfs>
  <tableStyles count="0" defaultTableStyle="TableStyleMedium2" defaultPivotStyle="PivotStyleLight16"/>
  <colors>
    <mruColors>
      <color rgb="FFF9F9F9"/>
      <color rgb="FFFFC91D"/>
      <color rgb="FFFFD85D"/>
      <color rgb="FFF3F05E"/>
      <color rgb="FFFFD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Ind.Prod.</a:t>
            </a:r>
          </a:p>
        </c:rich>
      </c:tx>
      <c:layout>
        <c:manualLayout>
          <c:xMode val="edge"/>
          <c:yMode val="edge"/>
          <c:x val="2.2319335083114646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GRÁFICO!$C$1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31-496F-876B-52FC49B7CC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31-496F-876B-52FC49B7CCC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31-496F-876B-52FC49B7CC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631-496F-876B-52FC49B7CCC4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631-496F-876B-52FC49B7CCC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631-496F-876B-52FC49B7CCC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631-496F-876B-52FC49B7CCC4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631-496F-876B-52FC49B7CCC4}"/>
              </c:ext>
            </c:extLst>
          </c:dPt>
          <c:dPt>
            <c:idx val="8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631-496F-876B-52FC49B7CC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GRÁFICO!$B$2:$B$10</c:f>
              <c:strCache>
                <c:ptCount val="9"/>
                <c:pt idx="0">
                  <c:v>IndArt</c:v>
                </c:pt>
                <c:pt idx="1">
                  <c:v>IndLiv</c:v>
                </c:pt>
                <c:pt idx="2">
                  <c:v>IndCap</c:v>
                </c:pt>
                <c:pt idx="3">
                  <c:v>Bolsistas de Prodrutividade </c:v>
                </c:pt>
                <c:pt idx="4">
                  <c:v>IndTec</c:v>
                </c:pt>
                <c:pt idx="5">
                  <c:v>IndAdm</c:v>
                </c:pt>
                <c:pt idx="6">
                  <c:v>IndGest</c:v>
                </c:pt>
                <c:pt idx="7">
                  <c:v>ORIENTAÇÃO</c:v>
                </c:pt>
                <c:pt idx="8">
                  <c:v>IndLic.Mat.</c:v>
                </c:pt>
              </c:strCache>
            </c:strRef>
          </c:cat>
          <c:val>
            <c:numRef>
              <c:f>GRÁFICO!$C$2:$C$10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31-496F-876B-52FC49B7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Ind.Prod.</a:t>
            </a:r>
          </a:p>
        </c:rich>
      </c:tx>
      <c:layout>
        <c:manualLayout>
          <c:xMode val="edge"/>
          <c:yMode val="edge"/>
          <c:x val="2.2319335083114646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GRÁFICO!$C$1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34-454C-9DAE-D979872C9E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34-454C-9DAE-D979872C9E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34-454C-9DAE-D979872C9E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34-454C-9DAE-D979872C9E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34-454C-9DAE-D979872C9E1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534-454C-9DAE-D979872C9E1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534-454C-9DAE-D979872C9E1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534-454C-9DAE-D979872C9E1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534-454C-9DAE-D979872C9E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GRÁFICO!$B$2:$B$10</c:f>
              <c:strCache>
                <c:ptCount val="9"/>
                <c:pt idx="0">
                  <c:v>IndArt</c:v>
                </c:pt>
                <c:pt idx="1">
                  <c:v>IndLiv</c:v>
                </c:pt>
                <c:pt idx="2">
                  <c:v>IndCap</c:v>
                </c:pt>
                <c:pt idx="3">
                  <c:v>Bolsistas de Prodrutividade </c:v>
                </c:pt>
                <c:pt idx="4">
                  <c:v>IndTec</c:v>
                </c:pt>
                <c:pt idx="5">
                  <c:v>IndAdm</c:v>
                </c:pt>
                <c:pt idx="6">
                  <c:v>IndGest</c:v>
                </c:pt>
                <c:pt idx="7">
                  <c:v>ORIENTAÇÃO</c:v>
                </c:pt>
                <c:pt idx="8">
                  <c:v>IndLic.Mat.</c:v>
                </c:pt>
              </c:strCache>
            </c:strRef>
          </c:cat>
          <c:val>
            <c:numRef>
              <c:f>GRÁFICO!$C$2:$C$10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2-45AD-8028-A4B45FF7C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</xdr:colOff>
      <xdr:row>0</xdr:row>
      <xdr:rowOff>0</xdr:rowOff>
    </xdr:from>
    <xdr:to>
      <xdr:col>9</xdr:col>
      <xdr:colOff>892969</xdr:colOff>
      <xdr:row>0</xdr:row>
      <xdr:rowOff>2005852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768" y="0"/>
          <a:ext cx="13442857" cy="2005852"/>
        </a:xfrm>
        <a:prstGeom prst="rect">
          <a:avLst/>
        </a:prstGeom>
      </xdr:spPr>
    </xdr:pic>
    <xdr:clientData/>
  </xdr:twoCellAnchor>
  <xdr:oneCellAnchor>
    <xdr:from>
      <xdr:col>8</xdr:col>
      <xdr:colOff>47625</xdr:colOff>
      <xdr:row>1</xdr:row>
      <xdr:rowOff>47625</xdr:rowOff>
    </xdr:from>
    <xdr:ext cx="2514600" cy="1171575"/>
    <xdr:sp macro="" textlink="">
      <xdr:nvSpPr>
        <xdr:cNvPr id="2" name="CaixaDeTexto 1" descr="Todos os documentos comprobatórios devem ser enviados em um único documento em PDF ">
          <a:extLst>
            <a:ext uri="{FF2B5EF4-FFF2-40B4-BE49-F238E27FC236}">
              <a16:creationId xmlns:a16="http://schemas.microsoft.com/office/drawing/2014/main" id="{02AE429C-497D-456E-BB87-142F47B5CB8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 txBox="1"/>
      </xdr:nvSpPr>
      <xdr:spPr>
        <a:xfrm>
          <a:off x="12430125" y="2076450"/>
          <a:ext cx="2514600" cy="1171575"/>
        </a:xfrm>
        <a:prstGeom prst="rect">
          <a:avLst/>
        </a:prstGeom>
        <a:gradFill>
          <a:gsLst>
            <a:gs pos="40000">
              <a:schemeClr val="accent4">
                <a:satMod val="103000"/>
                <a:lumMod val="102000"/>
                <a:tint val="94000"/>
              </a:schemeClr>
            </a:gs>
            <a:gs pos="50000">
              <a:schemeClr val="accent4">
                <a:satMod val="110000"/>
                <a:lumMod val="100000"/>
                <a:shade val="100000"/>
              </a:schemeClr>
            </a:gs>
            <a:gs pos="100000">
              <a:schemeClr val="accent4">
                <a:lumMod val="99000"/>
                <a:satMod val="120000"/>
                <a:shade val="78000"/>
              </a:schemeClr>
            </a:gs>
          </a:gsLst>
        </a:gradFill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Todos os documentos comprobatórios devem ser enviados em um único documento em PDF.</a:t>
          </a:r>
        </a:p>
      </xdr:txBody>
    </xdr:sp>
    <xdr:clientData/>
  </xdr:oneCellAnchor>
  <xdr:twoCellAnchor>
    <xdr:from>
      <xdr:col>2</xdr:col>
      <xdr:colOff>544286</xdr:colOff>
      <xdr:row>122</xdr:row>
      <xdr:rowOff>51955</xdr:rowOff>
    </xdr:from>
    <xdr:to>
      <xdr:col>7</xdr:col>
      <xdr:colOff>1991591</xdr:colOff>
      <xdr:row>151</xdr:row>
      <xdr:rowOff>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152399</xdr:rowOff>
    </xdr:from>
    <xdr:to>
      <xdr:col>16</xdr:col>
      <xdr:colOff>495300</xdr:colOff>
      <xdr:row>19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C10" totalsRowShown="0" dataDxfId="2">
  <autoFilter ref="B1:C10" xr:uid="{00000000-0009-0000-0100-000001000000}"/>
  <tableColumns count="2">
    <tableColumn id="1" xr3:uid="{00000000-0010-0000-0000-000001000000}" name="indice" dataDxfId="1"/>
    <tableColumn id="2" xr3:uid="{00000000-0010-0000-0000-000002000000}" name="valor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141"/>
  <sheetViews>
    <sheetView showGridLines="0" tabSelected="1" topLeftCell="A184" zoomScale="70" zoomScaleNormal="55" zoomScaleSheetLayoutView="115" workbookViewId="0">
      <selection activeCell="H112" sqref="H112"/>
    </sheetView>
  </sheetViews>
  <sheetFormatPr defaultColWidth="8.7265625" defaultRowHeight="12" x14ac:dyDescent="0.3"/>
  <cols>
    <col min="1" max="1" width="16.1796875" style="2" customWidth="1"/>
    <col min="2" max="2" width="31.54296875" style="6" customWidth="1"/>
    <col min="3" max="3" width="16.7265625" style="2" customWidth="1"/>
    <col min="4" max="4" width="18.1796875" style="2" customWidth="1"/>
    <col min="5" max="5" width="21.1796875" style="2" customWidth="1"/>
    <col min="6" max="6" width="24.7265625" style="2" customWidth="1"/>
    <col min="7" max="7" width="16" style="2" customWidth="1"/>
    <col min="8" max="8" width="36.453125" style="7" customWidth="1"/>
    <col min="9" max="9" width="23.54296875" style="7" customWidth="1"/>
    <col min="10" max="10" width="14.54296875" style="7" customWidth="1"/>
    <col min="11" max="16384" width="8.7265625" style="2"/>
  </cols>
  <sheetData>
    <row r="1" spans="2:10" s="1" customFormat="1" ht="159.75" customHeight="1" thickBot="1" x14ac:dyDescent="0.35">
      <c r="B1" s="114"/>
      <c r="C1" s="115"/>
      <c r="D1" s="115"/>
      <c r="E1" s="115"/>
      <c r="F1" s="115"/>
      <c r="G1" s="115"/>
      <c r="H1" s="115"/>
      <c r="I1" s="115"/>
      <c r="J1" s="116"/>
    </row>
    <row r="2" spans="2:10" x14ac:dyDescent="0.3">
      <c r="B2" s="117" t="s">
        <v>12</v>
      </c>
      <c r="C2" s="118"/>
      <c r="D2" s="118"/>
      <c r="E2" s="118"/>
      <c r="F2" s="118"/>
      <c r="G2" s="118"/>
      <c r="H2" s="118"/>
      <c r="I2" s="118"/>
      <c r="J2" s="119"/>
    </row>
    <row r="3" spans="2:10" ht="21" customHeight="1" x14ac:dyDescent="0.3">
      <c r="B3" s="120"/>
      <c r="C3" s="121"/>
      <c r="D3" s="121"/>
      <c r="E3" s="121"/>
      <c r="F3" s="121"/>
      <c r="G3" s="121"/>
      <c r="H3" s="121"/>
      <c r="I3" s="121"/>
      <c r="J3" s="122"/>
    </row>
    <row r="4" spans="2:10" ht="42" customHeight="1" thickBot="1" x14ac:dyDescent="0.35">
      <c r="B4" s="138" t="s">
        <v>96</v>
      </c>
      <c r="C4" s="139"/>
      <c r="D4" s="139"/>
      <c r="E4" s="139"/>
      <c r="F4" s="139"/>
      <c r="G4" s="139"/>
      <c r="H4" s="139"/>
      <c r="I4" s="139"/>
      <c r="J4" s="140"/>
    </row>
    <row r="5" spans="2:10" ht="25.5" customHeight="1" thickBot="1" x14ac:dyDescent="0.35">
      <c r="B5" s="129" t="s">
        <v>10</v>
      </c>
      <c r="C5" s="130"/>
      <c r="D5" s="130"/>
      <c r="E5" s="130"/>
      <c r="F5" s="130"/>
      <c r="G5" s="130"/>
      <c r="H5" s="130"/>
      <c r="I5" s="130"/>
      <c r="J5" s="131"/>
    </row>
    <row r="6" spans="2:10" s="30" customFormat="1" ht="24" customHeight="1" x14ac:dyDescent="0.35">
      <c r="B6" s="144" t="s">
        <v>98</v>
      </c>
      <c r="C6" s="145"/>
      <c r="D6" s="145"/>
      <c r="E6" s="145"/>
      <c r="F6" s="145"/>
      <c r="G6" s="145"/>
      <c r="H6" s="145"/>
      <c r="I6" s="145"/>
      <c r="J6" s="146"/>
    </row>
    <row r="7" spans="2:10" s="30" customFormat="1" ht="24" customHeight="1" x14ac:dyDescent="0.35">
      <c r="B7" s="147" t="s">
        <v>99</v>
      </c>
      <c r="C7" s="148"/>
      <c r="D7" s="148"/>
      <c r="E7" s="148"/>
      <c r="F7" s="148"/>
      <c r="G7" s="148"/>
      <c r="H7" s="148"/>
      <c r="I7" s="148"/>
      <c r="J7" s="149"/>
    </row>
    <row r="8" spans="2:10" s="30" customFormat="1" ht="24" customHeight="1" x14ac:dyDescent="0.35">
      <c r="B8" s="147" t="s">
        <v>100</v>
      </c>
      <c r="C8" s="148"/>
      <c r="D8" s="148"/>
      <c r="E8" s="148"/>
      <c r="F8" s="148"/>
      <c r="G8" s="148"/>
      <c r="H8" s="148"/>
      <c r="I8" s="148"/>
      <c r="J8" s="149"/>
    </row>
    <row r="9" spans="2:10" s="30" customFormat="1" ht="24" customHeight="1" x14ac:dyDescent="0.35">
      <c r="B9" s="31" t="s">
        <v>101</v>
      </c>
      <c r="C9" s="63"/>
      <c r="D9" s="63"/>
      <c r="E9" s="63"/>
      <c r="F9" s="63"/>
      <c r="G9" s="63"/>
      <c r="H9" s="63"/>
      <c r="I9" s="63"/>
      <c r="J9" s="64"/>
    </row>
    <row r="10" spans="2:10" s="30" customFormat="1" ht="24" customHeight="1" x14ac:dyDescent="0.35">
      <c r="B10" s="31" t="s">
        <v>91</v>
      </c>
      <c r="C10" s="63"/>
      <c r="D10" s="63"/>
      <c r="E10" s="63"/>
      <c r="F10" s="63"/>
      <c r="G10" s="63"/>
      <c r="H10" s="63"/>
      <c r="I10" s="63"/>
      <c r="J10" s="64"/>
    </row>
    <row r="11" spans="2:10" s="30" customFormat="1" ht="24" customHeight="1" x14ac:dyDescent="0.35">
      <c r="B11" s="147" t="s">
        <v>102</v>
      </c>
      <c r="C11" s="148"/>
      <c r="D11" s="148"/>
      <c r="E11" s="148"/>
      <c r="F11" s="148"/>
      <c r="G11" s="148"/>
      <c r="H11" s="148"/>
      <c r="I11" s="148"/>
      <c r="J11" s="149"/>
    </row>
    <row r="12" spans="2:10" s="30" customFormat="1" ht="24" customHeight="1" x14ac:dyDescent="0.35">
      <c r="B12" s="31" t="s">
        <v>16</v>
      </c>
      <c r="C12" s="32" t="s">
        <v>103</v>
      </c>
      <c r="D12" s="32" t="s">
        <v>18</v>
      </c>
      <c r="E12" s="78"/>
      <c r="F12" s="14"/>
      <c r="G12" s="14"/>
      <c r="H12" s="14"/>
      <c r="I12" s="14"/>
      <c r="J12" s="33"/>
    </row>
    <row r="13" spans="2:10" s="30" customFormat="1" ht="24" customHeight="1" x14ac:dyDescent="0.35">
      <c r="B13" s="31" t="s">
        <v>17</v>
      </c>
      <c r="C13" s="32" t="s">
        <v>104</v>
      </c>
      <c r="D13" s="32" t="s">
        <v>19</v>
      </c>
      <c r="E13" s="78"/>
      <c r="F13" s="14"/>
      <c r="G13" s="14"/>
      <c r="H13" s="14"/>
      <c r="I13" s="14"/>
      <c r="J13" s="33"/>
    </row>
    <row r="14" spans="2:10" s="30" customFormat="1" ht="24" customHeight="1" x14ac:dyDescent="0.35">
      <c r="B14" s="147" t="s">
        <v>105</v>
      </c>
      <c r="C14" s="148"/>
      <c r="D14" s="148"/>
      <c r="E14" s="148"/>
      <c r="F14" s="150" t="s">
        <v>108</v>
      </c>
      <c r="G14" s="150"/>
      <c r="H14" s="150"/>
      <c r="I14" s="150"/>
      <c r="J14" s="151"/>
    </row>
    <row r="15" spans="2:10" s="30" customFormat="1" ht="24" customHeight="1" x14ac:dyDescent="0.35">
      <c r="B15" s="147" t="s">
        <v>106</v>
      </c>
      <c r="C15" s="148"/>
      <c r="D15" s="148"/>
      <c r="E15" s="148"/>
      <c r="F15" s="148"/>
      <c r="G15" s="148"/>
      <c r="H15" s="148"/>
      <c r="I15" s="148"/>
      <c r="J15" s="149"/>
    </row>
    <row r="16" spans="2:10" s="30" customFormat="1" ht="24" customHeight="1" x14ac:dyDescent="0.35">
      <c r="B16" s="147" t="s">
        <v>107</v>
      </c>
      <c r="C16" s="148"/>
      <c r="D16" s="148"/>
      <c r="E16" s="148"/>
      <c r="F16" s="148"/>
      <c r="G16" s="148"/>
      <c r="H16" s="148"/>
      <c r="I16" s="148"/>
      <c r="J16" s="149"/>
    </row>
    <row r="17" spans="2:10" s="30" customFormat="1" ht="24" customHeight="1" x14ac:dyDescent="0.35">
      <c r="B17" s="31" t="s">
        <v>23</v>
      </c>
      <c r="C17" s="32" t="s">
        <v>109</v>
      </c>
      <c r="D17" s="32" t="s">
        <v>24</v>
      </c>
      <c r="E17" s="148" t="s">
        <v>77</v>
      </c>
      <c r="F17" s="148"/>
      <c r="G17" s="148"/>
      <c r="H17" s="148"/>
      <c r="I17" s="148"/>
      <c r="J17" s="149"/>
    </row>
    <row r="18" spans="2:10" s="30" customFormat="1" ht="24" customHeight="1" x14ac:dyDescent="0.35">
      <c r="B18" s="35" t="s">
        <v>78</v>
      </c>
      <c r="C18" s="152" t="s">
        <v>110</v>
      </c>
      <c r="D18" s="152"/>
      <c r="E18" s="152"/>
      <c r="F18" s="152"/>
      <c r="G18" s="152"/>
      <c r="H18" s="152"/>
      <c r="I18" s="152"/>
      <c r="J18" s="153"/>
    </row>
    <row r="19" spans="2:10" s="30" customFormat="1" ht="24" customHeight="1" x14ac:dyDescent="0.35">
      <c r="B19" s="35"/>
      <c r="C19" s="152" t="s">
        <v>111</v>
      </c>
      <c r="D19" s="152"/>
      <c r="E19" s="152"/>
      <c r="F19" s="152"/>
      <c r="G19" s="152"/>
      <c r="H19" s="152"/>
      <c r="I19" s="152"/>
      <c r="J19" s="153"/>
    </row>
    <row r="20" spans="2:10" s="30" customFormat="1" ht="24" customHeight="1" x14ac:dyDescent="0.35">
      <c r="B20" s="34"/>
      <c r="C20" s="176" t="s">
        <v>76</v>
      </c>
      <c r="D20" s="176"/>
      <c r="E20" s="176"/>
      <c r="F20" s="176"/>
      <c r="G20" s="176"/>
      <c r="H20" s="176"/>
      <c r="I20" s="176"/>
      <c r="J20" s="177"/>
    </row>
    <row r="21" spans="2:10" ht="42" customHeight="1" thickBot="1" x14ac:dyDescent="0.35">
      <c r="B21" s="154" t="s">
        <v>97</v>
      </c>
      <c r="C21" s="155"/>
      <c r="D21" s="155"/>
      <c r="E21" s="155"/>
      <c r="F21" s="155"/>
      <c r="G21" s="155"/>
      <c r="H21" s="155"/>
      <c r="I21" s="155"/>
      <c r="J21" s="156"/>
    </row>
    <row r="22" spans="2:10" ht="25.5" customHeight="1" thickBot="1" x14ac:dyDescent="0.35">
      <c r="B22" s="126" t="s">
        <v>74</v>
      </c>
      <c r="C22" s="127"/>
      <c r="D22" s="127"/>
      <c r="E22" s="127"/>
      <c r="F22" s="127"/>
      <c r="G22" s="127"/>
      <c r="H22" s="127"/>
      <c r="I22" s="127"/>
      <c r="J22" s="128"/>
    </row>
    <row r="23" spans="2:10" ht="23.25" customHeight="1" thickBot="1" x14ac:dyDescent="0.35">
      <c r="B23" s="132" t="s">
        <v>20</v>
      </c>
      <c r="C23" s="133"/>
      <c r="D23" s="133"/>
      <c r="E23" s="133"/>
      <c r="F23" s="133"/>
      <c r="G23" s="133"/>
      <c r="H23" s="133"/>
      <c r="I23" s="133"/>
      <c r="J23" s="134"/>
    </row>
    <row r="24" spans="2:10" ht="25.5" customHeight="1" thickBot="1" x14ac:dyDescent="0.35">
      <c r="B24" s="104" t="s">
        <v>6</v>
      </c>
      <c r="C24" s="105"/>
      <c r="D24" s="105"/>
      <c r="E24" s="105"/>
      <c r="F24" s="105"/>
      <c r="G24" s="105"/>
      <c r="H24" s="105"/>
      <c r="I24" s="105"/>
      <c r="J24" s="106"/>
    </row>
    <row r="25" spans="2:10" ht="19.5" customHeight="1" x14ac:dyDescent="0.3">
      <c r="B25" s="141" t="s">
        <v>1</v>
      </c>
      <c r="C25" s="142"/>
      <c r="D25" s="142"/>
      <c r="E25" s="142"/>
      <c r="F25" s="142"/>
      <c r="G25" s="143"/>
      <c r="H25" s="111" t="s">
        <v>84</v>
      </c>
      <c r="I25" s="112" t="s">
        <v>0</v>
      </c>
      <c r="J25" s="113"/>
    </row>
    <row r="26" spans="2:10" ht="19.5" customHeight="1" x14ac:dyDescent="0.3">
      <c r="B26" s="94"/>
      <c r="C26" s="95"/>
      <c r="D26" s="95"/>
      <c r="E26" s="95"/>
      <c r="F26" s="95"/>
      <c r="G26" s="96"/>
      <c r="H26" s="98"/>
      <c r="I26" s="36" t="s">
        <v>2</v>
      </c>
      <c r="J26" s="37" t="s">
        <v>3</v>
      </c>
    </row>
    <row r="27" spans="2:10" ht="24" customHeight="1" x14ac:dyDescent="0.3">
      <c r="B27" s="79" t="s">
        <v>57</v>
      </c>
      <c r="C27" s="80"/>
      <c r="D27" s="80"/>
      <c r="E27" s="80"/>
      <c r="F27" s="80"/>
      <c r="G27" s="81"/>
      <c r="H27" s="11"/>
      <c r="I27" s="12">
        <v>100</v>
      </c>
      <c r="J27" s="13">
        <f>H27*I27</f>
        <v>0</v>
      </c>
    </row>
    <row r="28" spans="2:10" ht="24" customHeight="1" x14ac:dyDescent="0.3">
      <c r="B28" s="42" t="s">
        <v>58</v>
      </c>
      <c r="C28" s="43"/>
      <c r="D28" s="43"/>
      <c r="E28" s="43"/>
      <c r="F28" s="43"/>
      <c r="G28" s="44"/>
      <c r="H28" s="76"/>
      <c r="I28" s="40">
        <v>100</v>
      </c>
      <c r="J28" s="41">
        <f t="shared" ref="J28:J40" si="0">H28*I28</f>
        <v>0</v>
      </c>
    </row>
    <row r="29" spans="2:10" ht="24" customHeight="1" x14ac:dyDescent="0.3">
      <c r="B29" s="79" t="s">
        <v>59</v>
      </c>
      <c r="C29" s="80"/>
      <c r="D29" s="80"/>
      <c r="E29" s="80"/>
      <c r="F29" s="80"/>
      <c r="G29" s="81"/>
      <c r="H29" s="11"/>
      <c r="I29" s="12">
        <v>80</v>
      </c>
      <c r="J29" s="13">
        <f t="shared" si="0"/>
        <v>0</v>
      </c>
    </row>
    <row r="30" spans="2:10" ht="24" customHeight="1" x14ac:dyDescent="0.3">
      <c r="B30" s="42" t="s">
        <v>60</v>
      </c>
      <c r="C30" s="43"/>
      <c r="D30" s="43"/>
      <c r="E30" s="43"/>
      <c r="F30" s="43"/>
      <c r="G30" s="44"/>
      <c r="H30" s="76"/>
      <c r="I30" s="40">
        <v>80</v>
      </c>
      <c r="J30" s="41">
        <f t="shared" si="0"/>
        <v>0</v>
      </c>
    </row>
    <row r="31" spans="2:10" ht="24" customHeight="1" x14ac:dyDescent="0.3">
      <c r="B31" s="79" t="s">
        <v>63</v>
      </c>
      <c r="C31" s="80"/>
      <c r="D31" s="80"/>
      <c r="E31" s="80"/>
      <c r="F31" s="80"/>
      <c r="G31" s="81"/>
      <c r="H31" s="11"/>
      <c r="I31" s="12">
        <v>70</v>
      </c>
      <c r="J31" s="13">
        <f t="shared" si="0"/>
        <v>0</v>
      </c>
    </row>
    <row r="32" spans="2:10" ht="24" customHeight="1" x14ac:dyDescent="0.3">
      <c r="B32" s="42" t="s">
        <v>61</v>
      </c>
      <c r="C32" s="43"/>
      <c r="D32" s="43"/>
      <c r="E32" s="43"/>
      <c r="F32" s="43"/>
      <c r="G32" s="44"/>
      <c r="H32" s="76"/>
      <c r="I32" s="40">
        <v>70</v>
      </c>
      <c r="J32" s="41">
        <f t="shared" si="0"/>
        <v>0</v>
      </c>
    </row>
    <row r="33" spans="2:10" ht="24" customHeight="1" x14ac:dyDescent="0.3">
      <c r="B33" s="79" t="s">
        <v>62</v>
      </c>
      <c r="C33" s="80"/>
      <c r="D33" s="80"/>
      <c r="E33" s="80"/>
      <c r="F33" s="80"/>
      <c r="G33" s="81"/>
      <c r="H33" s="11"/>
      <c r="I33" s="12">
        <v>40</v>
      </c>
      <c r="J33" s="13">
        <f t="shared" si="0"/>
        <v>0</v>
      </c>
    </row>
    <row r="34" spans="2:10" ht="24" customHeight="1" x14ac:dyDescent="0.3">
      <c r="B34" s="42" t="s">
        <v>64</v>
      </c>
      <c r="C34" s="43"/>
      <c r="D34" s="43"/>
      <c r="E34" s="43"/>
      <c r="F34" s="43"/>
      <c r="G34" s="44"/>
      <c r="H34" s="76"/>
      <c r="I34" s="40">
        <v>40</v>
      </c>
      <c r="J34" s="41">
        <f t="shared" si="0"/>
        <v>0</v>
      </c>
    </row>
    <row r="35" spans="2:10" ht="24" customHeight="1" x14ac:dyDescent="0.3">
      <c r="B35" s="79" t="s">
        <v>65</v>
      </c>
      <c r="C35" s="80"/>
      <c r="D35" s="80"/>
      <c r="E35" s="80"/>
      <c r="F35" s="80"/>
      <c r="G35" s="81"/>
      <c r="H35" s="11"/>
      <c r="I35" s="12">
        <v>30</v>
      </c>
      <c r="J35" s="13">
        <f t="shared" si="0"/>
        <v>0</v>
      </c>
    </row>
    <row r="36" spans="2:10" ht="24" customHeight="1" x14ac:dyDescent="0.3">
      <c r="B36" s="42" t="s">
        <v>66</v>
      </c>
      <c r="C36" s="43"/>
      <c r="D36" s="43"/>
      <c r="E36" s="43"/>
      <c r="F36" s="43"/>
      <c r="G36" s="44"/>
      <c r="H36" s="76"/>
      <c r="I36" s="40">
        <v>30</v>
      </c>
      <c r="J36" s="41">
        <f t="shared" si="0"/>
        <v>0</v>
      </c>
    </row>
    <row r="37" spans="2:10" ht="24" customHeight="1" x14ac:dyDescent="0.3">
      <c r="B37" s="79" t="s">
        <v>69</v>
      </c>
      <c r="C37" s="80"/>
      <c r="D37" s="80"/>
      <c r="E37" s="80"/>
      <c r="F37" s="80"/>
      <c r="G37" s="81"/>
      <c r="H37" s="11"/>
      <c r="I37" s="12">
        <v>20</v>
      </c>
      <c r="J37" s="13">
        <f t="shared" si="0"/>
        <v>0</v>
      </c>
    </row>
    <row r="38" spans="2:10" ht="24" customHeight="1" x14ac:dyDescent="0.3">
      <c r="B38" s="42" t="s">
        <v>67</v>
      </c>
      <c r="C38" s="43"/>
      <c r="D38" s="43"/>
      <c r="E38" s="43"/>
      <c r="F38" s="43"/>
      <c r="G38" s="44"/>
      <c r="H38" s="76"/>
      <c r="I38" s="40">
        <v>20</v>
      </c>
      <c r="J38" s="41">
        <f t="shared" si="0"/>
        <v>0</v>
      </c>
    </row>
    <row r="39" spans="2:10" ht="24" customHeight="1" x14ac:dyDescent="0.3">
      <c r="B39" s="79" t="s">
        <v>68</v>
      </c>
      <c r="C39" s="80"/>
      <c r="D39" s="80"/>
      <c r="E39" s="80"/>
      <c r="F39" s="80"/>
      <c r="G39" s="81"/>
      <c r="H39" s="11"/>
      <c r="I39" s="12">
        <v>10</v>
      </c>
      <c r="J39" s="13">
        <f t="shared" si="0"/>
        <v>0</v>
      </c>
    </row>
    <row r="40" spans="2:10" ht="24" customHeight="1" x14ac:dyDescent="0.3">
      <c r="B40" s="42" t="s">
        <v>70</v>
      </c>
      <c r="C40" s="43"/>
      <c r="D40" s="43"/>
      <c r="E40" s="43"/>
      <c r="F40" s="43"/>
      <c r="G40" s="44"/>
      <c r="H40" s="76"/>
      <c r="I40" s="40">
        <v>10</v>
      </c>
      <c r="J40" s="41">
        <f t="shared" si="0"/>
        <v>0</v>
      </c>
    </row>
    <row r="41" spans="2:10" ht="24" customHeight="1" thickBot="1" x14ac:dyDescent="0.35">
      <c r="B41" s="101"/>
      <c r="C41" s="102"/>
      <c r="D41" s="102"/>
      <c r="E41" s="102"/>
      <c r="F41" s="102"/>
      <c r="G41" s="102"/>
      <c r="H41" s="102"/>
      <c r="I41" s="103"/>
      <c r="J41" s="39">
        <f>SUM(J27:J40)</f>
        <v>0</v>
      </c>
    </row>
    <row r="42" spans="2:10" ht="25.5" customHeight="1" thickBot="1" x14ac:dyDescent="0.35">
      <c r="B42" s="104" t="s">
        <v>7</v>
      </c>
      <c r="C42" s="105"/>
      <c r="D42" s="105"/>
      <c r="E42" s="105"/>
      <c r="F42" s="105"/>
      <c r="G42" s="105"/>
      <c r="H42" s="105"/>
      <c r="I42" s="105"/>
      <c r="J42" s="106"/>
    </row>
    <row r="43" spans="2:10" ht="19.5" customHeight="1" x14ac:dyDescent="0.3">
      <c r="B43" s="141" t="s">
        <v>1</v>
      </c>
      <c r="C43" s="142"/>
      <c r="D43" s="142"/>
      <c r="E43" s="142"/>
      <c r="F43" s="142"/>
      <c r="G43" s="143"/>
      <c r="H43" s="111" t="s">
        <v>14</v>
      </c>
      <c r="I43" s="112" t="s">
        <v>0</v>
      </c>
      <c r="J43" s="113"/>
    </row>
    <row r="44" spans="2:10" ht="19.5" customHeight="1" x14ac:dyDescent="0.3">
      <c r="B44" s="94"/>
      <c r="C44" s="95"/>
      <c r="D44" s="95"/>
      <c r="E44" s="95"/>
      <c r="F44" s="95"/>
      <c r="G44" s="96"/>
      <c r="H44" s="98"/>
      <c r="I44" s="36" t="s">
        <v>2</v>
      </c>
      <c r="J44" s="37" t="s">
        <v>3</v>
      </c>
    </row>
    <row r="45" spans="2:10" ht="24" customHeight="1" x14ac:dyDescent="0.3">
      <c r="B45" s="157" t="s">
        <v>55</v>
      </c>
      <c r="C45" s="158"/>
      <c r="D45" s="158"/>
      <c r="E45" s="158"/>
      <c r="F45" s="158"/>
      <c r="G45" s="159"/>
      <c r="H45" s="16"/>
      <c r="I45" s="45">
        <v>20</v>
      </c>
      <c r="J45" s="13">
        <f>IF(H45&gt;2,40,I45*H45)</f>
        <v>0</v>
      </c>
    </row>
    <row r="46" spans="2:10" ht="24" customHeight="1" x14ac:dyDescent="0.3">
      <c r="B46" s="135" t="s">
        <v>53</v>
      </c>
      <c r="C46" s="136"/>
      <c r="D46" s="136"/>
      <c r="E46" s="136"/>
      <c r="F46" s="136"/>
      <c r="G46" s="137"/>
      <c r="H46" s="46"/>
      <c r="I46" s="40">
        <v>20</v>
      </c>
      <c r="J46" s="13">
        <f>IF(H46&gt;2,20,I46*H46)</f>
        <v>0</v>
      </c>
    </row>
    <row r="47" spans="2:10" ht="24" customHeight="1" thickBot="1" x14ac:dyDescent="0.5">
      <c r="B47" s="18"/>
      <c r="C47" s="19"/>
      <c r="D47" s="19"/>
      <c r="E47" s="19"/>
      <c r="F47" s="19"/>
      <c r="G47" s="19"/>
      <c r="H47" s="20"/>
      <c r="I47" s="14"/>
      <c r="J47" s="15">
        <f>SUM(J45:J46)</f>
        <v>0</v>
      </c>
    </row>
    <row r="48" spans="2:10" ht="25.5" customHeight="1" thickBot="1" x14ac:dyDescent="0.35">
      <c r="B48" s="104" t="s">
        <v>8</v>
      </c>
      <c r="C48" s="105"/>
      <c r="D48" s="105"/>
      <c r="E48" s="105"/>
      <c r="F48" s="105"/>
      <c r="G48" s="105"/>
      <c r="H48" s="105"/>
      <c r="I48" s="105"/>
      <c r="J48" s="106"/>
    </row>
    <row r="49" spans="2:10" ht="19.5" customHeight="1" x14ac:dyDescent="0.3">
      <c r="B49" s="141" t="s">
        <v>1</v>
      </c>
      <c r="C49" s="142"/>
      <c r="D49" s="142"/>
      <c r="E49" s="142"/>
      <c r="F49" s="142"/>
      <c r="G49" s="143"/>
      <c r="H49" s="111" t="s">
        <v>13</v>
      </c>
      <c r="I49" s="112" t="s">
        <v>0</v>
      </c>
      <c r="J49" s="113"/>
    </row>
    <row r="50" spans="2:10" ht="19.5" customHeight="1" x14ac:dyDescent="0.3">
      <c r="B50" s="94"/>
      <c r="C50" s="95"/>
      <c r="D50" s="95"/>
      <c r="E50" s="95"/>
      <c r="F50" s="95"/>
      <c r="G50" s="96"/>
      <c r="H50" s="98"/>
      <c r="I50" s="36" t="s">
        <v>2</v>
      </c>
      <c r="J50" s="37" t="s">
        <v>3</v>
      </c>
    </row>
    <row r="51" spans="2:10" ht="24" customHeight="1" x14ac:dyDescent="0.3">
      <c r="B51" s="157" t="s">
        <v>56</v>
      </c>
      <c r="C51" s="158"/>
      <c r="D51" s="158"/>
      <c r="E51" s="158"/>
      <c r="F51" s="158"/>
      <c r="G51" s="159"/>
      <c r="H51" s="16"/>
      <c r="I51" s="45">
        <v>10</v>
      </c>
      <c r="J51" s="13">
        <f>IF(H51&gt;3,30,I51*H51)</f>
        <v>0</v>
      </c>
    </row>
    <row r="52" spans="2:10" ht="24" customHeight="1" x14ac:dyDescent="0.3">
      <c r="B52" s="135" t="s">
        <v>54</v>
      </c>
      <c r="C52" s="136"/>
      <c r="D52" s="136"/>
      <c r="E52" s="136"/>
      <c r="F52" s="136"/>
      <c r="G52" s="137"/>
      <c r="H52" s="46"/>
      <c r="I52" s="40">
        <v>10</v>
      </c>
      <c r="J52" s="59">
        <f>IF(H52&gt;3,15,I52*H52)</f>
        <v>0</v>
      </c>
    </row>
    <row r="53" spans="2:10" ht="24" customHeight="1" thickBot="1" x14ac:dyDescent="0.35">
      <c r="B53" s="55"/>
      <c r="C53" s="56"/>
      <c r="D53" s="56"/>
      <c r="E53" s="56"/>
      <c r="F53" s="56"/>
      <c r="G53" s="56"/>
      <c r="H53" s="57"/>
      <c r="I53" s="58"/>
      <c r="J53" s="60">
        <f>SUM(J51:J52)</f>
        <v>0</v>
      </c>
    </row>
    <row r="54" spans="2:10" ht="25.5" customHeight="1" thickBot="1" x14ac:dyDescent="0.35">
      <c r="B54" s="104" t="s">
        <v>21</v>
      </c>
      <c r="C54" s="105"/>
      <c r="D54" s="105"/>
      <c r="E54" s="105"/>
      <c r="F54" s="105"/>
      <c r="G54" s="105"/>
      <c r="H54" s="105"/>
      <c r="I54" s="105"/>
      <c r="J54" s="106"/>
    </row>
    <row r="55" spans="2:10" ht="19.5" customHeight="1" x14ac:dyDescent="0.3">
      <c r="B55" s="141" t="s">
        <v>1</v>
      </c>
      <c r="C55" s="142"/>
      <c r="D55" s="142"/>
      <c r="E55" s="142"/>
      <c r="F55" s="142"/>
      <c r="G55" s="143"/>
      <c r="H55" s="111" t="s">
        <v>15</v>
      </c>
      <c r="I55" s="112" t="s">
        <v>0</v>
      </c>
      <c r="J55" s="113"/>
    </row>
    <row r="56" spans="2:10" ht="19.5" customHeight="1" x14ac:dyDescent="0.3">
      <c r="B56" s="94"/>
      <c r="C56" s="95"/>
      <c r="D56" s="95"/>
      <c r="E56" s="95"/>
      <c r="F56" s="95"/>
      <c r="G56" s="96"/>
      <c r="H56" s="98"/>
      <c r="I56" s="36" t="s">
        <v>2</v>
      </c>
      <c r="J56" s="37" t="s">
        <v>3</v>
      </c>
    </row>
    <row r="57" spans="2:10" ht="24" customHeight="1" x14ac:dyDescent="0.3">
      <c r="B57" s="157" t="s">
        <v>22</v>
      </c>
      <c r="C57" s="158"/>
      <c r="D57" s="158"/>
      <c r="E57" s="158"/>
      <c r="F57" s="158"/>
      <c r="G57" s="159"/>
      <c r="H57" s="16"/>
      <c r="I57" s="17">
        <v>350</v>
      </c>
      <c r="J57" s="13">
        <f>IF(H57&gt;1,350,I57*H57)</f>
        <v>0</v>
      </c>
    </row>
    <row r="58" spans="2:10" ht="24" customHeight="1" thickBot="1" x14ac:dyDescent="0.35">
      <c r="B58" s="22"/>
      <c r="C58" s="23"/>
      <c r="D58" s="23"/>
      <c r="E58" s="23"/>
      <c r="F58" s="23"/>
      <c r="G58" s="23"/>
      <c r="H58" s="20"/>
      <c r="I58" s="24"/>
      <c r="J58" s="15">
        <f>SUM(J57)</f>
        <v>0</v>
      </c>
    </row>
    <row r="59" spans="2:10" ht="25.5" customHeight="1" thickBot="1" x14ac:dyDescent="0.35">
      <c r="B59" s="104" t="s">
        <v>9</v>
      </c>
      <c r="C59" s="105"/>
      <c r="D59" s="105"/>
      <c r="E59" s="105"/>
      <c r="F59" s="105"/>
      <c r="G59" s="105"/>
      <c r="H59" s="105"/>
      <c r="I59" s="105"/>
      <c r="J59" s="106"/>
    </row>
    <row r="60" spans="2:10" ht="19.5" customHeight="1" x14ac:dyDescent="0.3">
      <c r="B60" s="163" t="s">
        <v>11</v>
      </c>
      <c r="C60" s="164"/>
      <c r="D60" s="164"/>
      <c r="E60" s="164"/>
      <c r="F60" s="164"/>
      <c r="G60" s="165"/>
      <c r="H60" s="111" t="s">
        <v>14</v>
      </c>
      <c r="I60" s="112" t="s">
        <v>0</v>
      </c>
      <c r="J60" s="113"/>
    </row>
    <row r="61" spans="2:10" ht="19.5" customHeight="1" x14ac:dyDescent="0.3">
      <c r="B61" s="166"/>
      <c r="C61" s="167"/>
      <c r="D61" s="167"/>
      <c r="E61" s="167"/>
      <c r="F61" s="167"/>
      <c r="G61" s="168"/>
      <c r="H61" s="98"/>
      <c r="I61" s="36" t="s">
        <v>2</v>
      </c>
      <c r="J61" s="37" t="s">
        <v>3</v>
      </c>
    </row>
    <row r="62" spans="2:10" ht="24" customHeight="1" x14ac:dyDescent="0.3">
      <c r="B62" s="178" t="s">
        <v>25</v>
      </c>
      <c r="C62" s="179"/>
      <c r="D62" s="179"/>
      <c r="E62" s="179"/>
      <c r="F62" s="179"/>
      <c r="G62" s="180"/>
      <c r="H62" s="11"/>
      <c r="I62" s="45">
        <v>25</v>
      </c>
      <c r="J62" s="13">
        <f>IF(H62&gt;2,50,I62*H62)</f>
        <v>0</v>
      </c>
    </row>
    <row r="63" spans="2:10" ht="24" customHeight="1" x14ac:dyDescent="0.3">
      <c r="B63" s="160" t="s">
        <v>52</v>
      </c>
      <c r="C63" s="161"/>
      <c r="D63" s="161"/>
      <c r="E63" s="161"/>
      <c r="F63" s="161"/>
      <c r="G63" s="162"/>
      <c r="H63" s="76"/>
      <c r="I63" s="40">
        <v>25</v>
      </c>
      <c r="J63" s="41">
        <f t="shared" ref="J63:J73" si="1">IF(H63&gt;2,50,I63*H63)</f>
        <v>0</v>
      </c>
    </row>
    <row r="64" spans="2:10" ht="24" customHeight="1" x14ac:dyDescent="0.3">
      <c r="B64" s="178" t="s">
        <v>26</v>
      </c>
      <c r="C64" s="179"/>
      <c r="D64" s="179"/>
      <c r="E64" s="179"/>
      <c r="F64" s="179"/>
      <c r="G64" s="180"/>
      <c r="H64" s="11"/>
      <c r="I64" s="45">
        <v>25</v>
      </c>
      <c r="J64" s="13">
        <f t="shared" si="1"/>
        <v>0</v>
      </c>
    </row>
    <row r="65" spans="2:10" ht="24" customHeight="1" x14ac:dyDescent="0.3">
      <c r="B65" s="160" t="s">
        <v>51</v>
      </c>
      <c r="C65" s="161"/>
      <c r="D65" s="161"/>
      <c r="E65" s="161"/>
      <c r="F65" s="161"/>
      <c r="G65" s="162"/>
      <c r="H65" s="76"/>
      <c r="I65" s="40">
        <v>25</v>
      </c>
      <c r="J65" s="41">
        <f t="shared" si="1"/>
        <v>0</v>
      </c>
    </row>
    <row r="66" spans="2:10" ht="24" customHeight="1" x14ac:dyDescent="0.3">
      <c r="B66" s="178" t="s">
        <v>27</v>
      </c>
      <c r="C66" s="179"/>
      <c r="D66" s="179"/>
      <c r="E66" s="179"/>
      <c r="F66" s="179"/>
      <c r="G66" s="180"/>
      <c r="H66" s="11"/>
      <c r="I66" s="45">
        <v>25</v>
      </c>
      <c r="J66" s="13">
        <f t="shared" si="1"/>
        <v>0</v>
      </c>
    </row>
    <row r="67" spans="2:10" ht="24" customHeight="1" x14ac:dyDescent="0.3">
      <c r="B67" s="160" t="s">
        <v>50</v>
      </c>
      <c r="C67" s="161"/>
      <c r="D67" s="161"/>
      <c r="E67" s="161"/>
      <c r="F67" s="161"/>
      <c r="G67" s="162"/>
      <c r="H67" s="76"/>
      <c r="I67" s="40">
        <v>25</v>
      </c>
      <c r="J67" s="41">
        <f t="shared" si="1"/>
        <v>0</v>
      </c>
    </row>
    <row r="68" spans="2:10" ht="24" customHeight="1" x14ac:dyDescent="0.3">
      <c r="B68" s="157" t="s">
        <v>28</v>
      </c>
      <c r="C68" s="158"/>
      <c r="D68" s="158"/>
      <c r="E68" s="158"/>
      <c r="F68" s="158"/>
      <c r="G68" s="159"/>
      <c r="H68" s="11"/>
      <c r="I68" s="45">
        <v>25</v>
      </c>
      <c r="J68" s="13">
        <f t="shared" si="1"/>
        <v>0</v>
      </c>
    </row>
    <row r="69" spans="2:10" ht="24" customHeight="1" x14ac:dyDescent="0.3">
      <c r="B69" s="135" t="s">
        <v>49</v>
      </c>
      <c r="C69" s="136"/>
      <c r="D69" s="136"/>
      <c r="E69" s="136"/>
      <c r="F69" s="136"/>
      <c r="G69" s="137"/>
      <c r="H69" s="76"/>
      <c r="I69" s="40">
        <v>25</v>
      </c>
      <c r="J69" s="41">
        <f t="shared" si="1"/>
        <v>0</v>
      </c>
    </row>
    <row r="70" spans="2:10" ht="24" customHeight="1" x14ac:dyDescent="0.3">
      <c r="B70" s="157" t="s">
        <v>29</v>
      </c>
      <c r="C70" s="158"/>
      <c r="D70" s="158"/>
      <c r="E70" s="158"/>
      <c r="F70" s="158"/>
      <c r="G70" s="159"/>
      <c r="H70" s="11"/>
      <c r="I70" s="45">
        <v>25</v>
      </c>
      <c r="J70" s="13">
        <f t="shared" si="1"/>
        <v>0</v>
      </c>
    </row>
    <row r="71" spans="2:10" ht="24" customHeight="1" x14ac:dyDescent="0.3">
      <c r="B71" s="135" t="s">
        <v>48</v>
      </c>
      <c r="C71" s="136"/>
      <c r="D71" s="136"/>
      <c r="E71" s="136"/>
      <c r="F71" s="136"/>
      <c r="G71" s="137"/>
      <c r="H71" s="76"/>
      <c r="I71" s="40">
        <v>25</v>
      </c>
      <c r="J71" s="41">
        <f t="shared" si="1"/>
        <v>0</v>
      </c>
    </row>
    <row r="72" spans="2:10" ht="24" customHeight="1" x14ac:dyDescent="0.3">
      <c r="B72" s="173" t="s">
        <v>30</v>
      </c>
      <c r="C72" s="174"/>
      <c r="D72" s="174"/>
      <c r="E72" s="174"/>
      <c r="F72" s="174"/>
      <c r="G72" s="175"/>
      <c r="H72" s="11"/>
      <c r="I72" s="45">
        <v>30</v>
      </c>
      <c r="J72" s="13">
        <f>IF(H72&gt;2,60,I72*H72)</f>
        <v>0</v>
      </c>
    </row>
    <row r="73" spans="2:10" ht="24" customHeight="1" x14ac:dyDescent="0.3">
      <c r="B73" s="181" t="s">
        <v>47</v>
      </c>
      <c r="C73" s="182"/>
      <c r="D73" s="182"/>
      <c r="E73" s="182"/>
      <c r="F73" s="182"/>
      <c r="G73" s="183"/>
      <c r="H73" s="76"/>
      <c r="I73" s="40">
        <v>25</v>
      </c>
      <c r="J73" s="41">
        <f t="shared" si="1"/>
        <v>0</v>
      </c>
    </row>
    <row r="74" spans="2:10" ht="24" customHeight="1" x14ac:dyDescent="0.3">
      <c r="B74" s="157" t="s">
        <v>31</v>
      </c>
      <c r="C74" s="158"/>
      <c r="D74" s="158"/>
      <c r="E74" s="158"/>
      <c r="F74" s="158"/>
      <c r="G74" s="159"/>
      <c r="H74" s="11"/>
      <c r="I74" s="45">
        <v>50</v>
      </c>
      <c r="J74" s="13">
        <f>IF(H74&gt;2,100,I74*H74)</f>
        <v>0</v>
      </c>
    </row>
    <row r="75" spans="2:10" ht="24" customHeight="1" x14ac:dyDescent="0.3">
      <c r="B75" s="135" t="s">
        <v>46</v>
      </c>
      <c r="C75" s="136"/>
      <c r="D75" s="136"/>
      <c r="E75" s="136"/>
      <c r="F75" s="136"/>
      <c r="G75" s="137"/>
      <c r="H75" s="76"/>
      <c r="I75" s="40">
        <v>40</v>
      </c>
      <c r="J75" s="41">
        <f>IF(H75&gt;2,80,I75*H75)</f>
        <v>0</v>
      </c>
    </row>
    <row r="76" spans="2:10" ht="24" customHeight="1" x14ac:dyDescent="0.3">
      <c r="B76" s="157" t="s">
        <v>32</v>
      </c>
      <c r="C76" s="158"/>
      <c r="D76" s="158"/>
      <c r="E76" s="158"/>
      <c r="F76" s="158"/>
      <c r="G76" s="159"/>
      <c r="H76" s="11"/>
      <c r="I76" s="45">
        <v>25</v>
      </c>
      <c r="J76" s="13">
        <f>IF(H76&gt;2,50,I76*H76)</f>
        <v>0</v>
      </c>
    </row>
    <row r="77" spans="2:10" ht="24" customHeight="1" x14ac:dyDescent="0.3">
      <c r="B77" s="135" t="s">
        <v>45</v>
      </c>
      <c r="C77" s="136"/>
      <c r="D77" s="136"/>
      <c r="E77" s="136"/>
      <c r="F77" s="136"/>
      <c r="G77" s="137"/>
      <c r="H77" s="76"/>
      <c r="I77" s="40">
        <v>25</v>
      </c>
      <c r="J77" s="41">
        <f t="shared" ref="J77:J89" si="2">IF(H77&gt;2,50,I77*H77)</f>
        <v>0</v>
      </c>
    </row>
    <row r="78" spans="2:10" ht="24" customHeight="1" x14ac:dyDescent="0.3">
      <c r="B78" s="157" t="s">
        <v>33</v>
      </c>
      <c r="C78" s="158"/>
      <c r="D78" s="158"/>
      <c r="E78" s="158"/>
      <c r="F78" s="158"/>
      <c r="G78" s="159"/>
      <c r="H78" s="11"/>
      <c r="I78" s="45">
        <v>25</v>
      </c>
      <c r="J78" s="13">
        <f t="shared" si="2"/>
        <v>0</v>
      </c>
    </row>
    <row r="79" spans="2:10" ht="24" customHeight="1" x14ac:dyDescent="0.3">
      <c r="B79" s="135" t="s">
        <v>44</v>
      </c>
      <c r="C79" s="136"/>
      <c r="D79" s="136"/>
      <c r="E79" s="136"/>
      <c r="F79" s="136"/>
      <c r="G79" s="137"/>
      <c r="H79" s="76"/>
      <c r="I79" s="40">
        <v>25</v>
      </c>
      <c r="J79" s="41">
        <f t="shared" si="2"/>
        <v>0</v>
      </c>
    </row>
    <row r="80" spans="2:10" ht="24" customHeight="1" x14ac:dyDescent="0.3">
      <c r="B80" s="157" t="s">
        <v>34</v>
      </c>
      <c r="C80" s="158"/>
      <c r="D80" s="158"/>
      <c r="E80" s="158"/>
      <c r="F80" s="158"/>
      <c r="G80" s="159"/>
      <c r="H80" s="11"/>
      <c r="I80" s="45">
        <v>25</v>
      </c>
      <c r="J80" s="13">
        <f t="shared" si="2"/>
        <v>0</v>
      </c>
    </row>
    <row r="81" spans="2:10" ht="24" customHeight="1" x14ac:dyDescent="0.3">
      <c r="B81" s="135" t="s">
        <v>43</v>
      </c>
      <c r="C81" s="136"/>
      <c r="D81" s="136"/>
      <c r="E81" s="136"/>
      <c r="F81" s="136"/>
      <c r="G81" s="137"/>
      <c r="H81" s="76"/>
      <c r="I81" s="40">
        <v>25</v>
      </c>
      <c r="J81" s="41">
        <f t="shared" si="2"/>
        <v>0</v>
      </c>
    </row>
    <row r="82" spans="2:10" ht="24" customHeight="1" x14ac:dyDescent="0.3">
      <c r="B82" s="25" t="s">
        <v>35</v>
      </c>
      <c r="C82" s="26"/>
      <c r="D82" s="26"/>
      <c r="E82" s="26"/>
      <c r="F82" s="26"/>
      <c r="G82" s="27"/>
      <c r="H82" s="11"/>
      <c r="I82" s="45">
        <v>25</v>
      </c>
      <c r="J82" s="13">
        <f t="shared" si="2"/>
        <v>0</v>
      </c>
    </row>
    <row r="83" spans="2:10" ht="24" customHeight="1" x14ac:dyDescent="0.3">
      <c r="B83" s="47" t="s">
        <v>42</v>
      </c>
      <c r="C83" s="48"/>
      <c r="D83" s="48"/>
      <c r="E83" s="48"/>
      <c r="F83" s="48"/>
      <c r="G83" s="49"/>
      <c r="H83" s="76"/>
      <c r="I83" s="40">
        <v>25</v>
      </c>
      <c r="J83" s="41">
        <f t="shared" si="2"/>
        <v>0</v>
      </c>
    </row>
    <row r="84" spans="2:10" ht="24" customHeight="1" x14ac:dyDescent="0.3">
      <c r="B84" s="25" t="s">
        <v>36</v>
      </c>
      <c r="C84" s="26"/>
      <c r="D84" s="26"/>
      <c r="E84" s="26"/>
      <c r="F84" s="26"/>
      <c r="G84" s="27"/>
      <c r="H84" s="11"/>
      <c r="I84" s="45">
        <v>25</v>
      </c>
      <c r="J84" s="13">
        <f t="shared" si="2"/>
        <v>0</v>
      </c>
    </row>
    <row r="85" spans="2:10" ht="24" customHeight="1" x14ac:dyDescent="0.3">
      <c r="B85" s="47" t="s">
        <v>41</v>
      </c>
      <c r="C85" s="48"/>
      <c r="D85" s="48"/>
      <c r="E85" s="48"/>
      <c r="F85" s="48"/>
      <c r="G85" s="49"/>
      <c r="H85" s="76"/>
      <c r="I85" s="40">
        <v>25</v>
      </c>
      <c r="J85" s="41">
        <f t="shared" si="2"/>
        <v>0</v>
      </c>
    </row>
    <row r="86" spans="2:10" ht="24" customHeight="1" x14ac:dyDescent="0.3">
      <c r="B86" s="25" t="s">
        <v>37</v>
      </c>
      <c r="C86" s="26"/>
      <c r="D86" s="26"/>
      <c r="E86" s="26"/>
      <c r="F86" s="26"/>
      <c r="G86" s="27"/>
      <c r="H86" s="11"/>
      <c r="I86" s="45">
        <v>25</v>
      </c>
      <c r="J86" s="13">
        <f t="shared" si="2"/>
        <v>0</v>
      </c>
    </row>
    <row r="87" spans="2:10" ht="24" customHeight="1" x14ac:dyDescent="0.3">
      <c r="B87" s="47" t="s">
        <v>40</v>
      </c>
      <c r="C87" s="48"/>
      <c r="D87" s="48"/>
      <c r="E87" s="48"/>
      <c r="F87" s="48"/>
      <c r="G87" s="49"/>
      <c r="H87" s="76"/>
      <c r="I87" s="40">
        <v>25</v>
      </c>
      <c r="J87" s="41">
        <f t="shared" si="2"/>
        <v>0</v>
      </c>
    </row>
    <row r="88" spans="2:10" ht="24" customHeight="1" x14ac:dyDescent="0.3">
      <c r="B88" s="88" t="s">
        <v>38</v>
      </c>
      <c r="C88" s="89"/>
      <c r="D88" s="89"/>
      <c r="E88" s="89"/>
      <c r="F88" s="89"/>
      <c r="G88" s="90"/>
      <c r="H88" s="11"/>
      <c r="I88" s="45">
        <v>25</v>
      </c>
      <c r="J88" s="13">
        <f t="shared" si="2"/>
        <v>0</v>
      </c>
    </row>
    <row r="89" spans="2:10" ht="24" customHeight="1" x14ac:dyDescent="0.3">
      <c r="B89" s="85" t="s">
        <v>39</v>
      </c>
      <c r="C89" s="86"/>
      <c r="D89" s="86"/>
      <c r="E89" s="86"/>
      <c r="F89" s="86"/>
      <c r="G89" s="87"/>
      <c r="H89" s="76"/>
      <c r="I89" s="40">
        <v>25</v>
      </c>
      <c r="J89" s="41">
        <f t="shared" si="2"/>
        <v>0</v>
      </c>
    </row>
    <row r="90" spans="2:10" ht="24" customHeight="1" x14ac:dyDescent="0.3">
      <c r="B90" s="65" t="s">
        <v>85</v>
      </c>
      <c r="C90" s="66"/>
      <c r="D90" s="66"/>
      <c r="E90" s="66"/>
      <c r="F90" s="66"/>
      <c r="G90" s="66"/>
      <c r="H90" s="11"/>
      <c r="I90" s="12">
        <v>10</v>
      </c>
      <c r="J90" s="13">
        <f>IF(H90&gt;2,20,I90*H90)</f>
        <v>0</v>
      </c>
    </row>
    <row r="91" spans="2:10" ht="24" customHeight="1" x14ac:dyDescent="0.3">
      <c r="B91" s="85" t="s">
        <v>86</v>
      </c>
      <c r="C91" s="86"/>
      <c r="D91" s="86"/>
      <c r="E91" s="86"/>
      <c r="F91" s="86"/>
      <c r="G91" s="87"/>
      <c r="H91" s="76"/>
      <c r="I91" s="40">
        <v>10</v>
      </c>
      <c r="J91" s="41">
        <f>IF(H91&gt;2,20,I91*H91)</f>
        <v>0</v>
      </c>
    </row>
    <row r="92" spans="2:10" ht="24" customHeight="1" x14ac:dyDescent="0.3">
      <c r="B92" s="88" t="s">
        <v>88</v>
      </c>
      <c r="C92" s="89"/>
      <c r="D92" s="89"/>
      <c r="E92" s="89"/>
      <c r="F92" s="89"/>
      <c r="G92" s="90"/>
      <c r="H92" s="11"/>
      <c r="I92" s="12">
        <v>25</v>
      </c>
      <c r="J92" s="13">
        <f>IF(H92&gt;2,50,I92*H92)</f>
        <v>0</v>
      </c>
    </row>
    <row r="93" spans="2:10" ht="24" customHeight="1" thickBot="1" x14ac:dyDescent="0.35">
      <c r="B93" s="25"/>
      <c r="C93" s="26"/>
      <c r="D93" s="26"/>
      <c r="E93" s="26"/>
      <c r="F93" s="26"/>
      <c r="G93" s="26"/>
      <c r="H93" s="28"/>
      <c r="I93" s="21"/>
      <c r="J93" s="15">
        <f>SUM(J62:J92)</f>
        <v>0</v>
      </c>
    </row>
    <row r="94" spans="2:10" ht="25.5" customHeight="1" thickBot="1" x14ac:dyDescent="0.35">
      <c r="B94" s="104" t="s">
        <v>71</v>
      </c>
      <c r="C94" s="105"/>
      <c r="D94" s="105"/>
      <c r="E94" s="105"/>
      <c r="F94" s="105"/>
      <c r="G94" s="105"/>
      <c r="H94" s="105"/>
      <c r="I94" s="105"/>
      <c r="J94" s="106"/>
    </row>
    <row r="95" spans="2:10" ht="19.5" customHeight="1" x14ac:dyDescent="0.3">
      <c r="B95" s="141" t="s">
        <v>1</v>
      </c>
      <c r="C95" s="142"/>
      <c r="D95" s="142"/>
      <c r="E95" s="142"/>
      <c r="F95" s="142"/>
      <c r="G95" s="143"/>
      <c r="H95" s="110" t="s">
        <v>80</v>
      </c>
      <c r="I95" s="112" t="s">
        <v>0</v>
      </c>
      <c r="J95" s="113"/>
    </row>
    <row r="96" spans="2:10" ht="19.5" customHeight="1" x14ac:dyDescent="0.3">
      <c r="B96" s="141"/>
      <c r="C96" s="142"/>
      <c r="D96" s="142"/>
      <c r="E96" s="142"/>
      <c r="F96" s="142"/>
      <c r="G96" s="143"/>
      <c r="H96" s="111" t="s">
        <v>75</v>
      </c>
      <c r="I96" s="50" t="s">
        <v>2</v>
      </c>
      <c r="J96" s="51" t="s">
        <v>3</v>
      </c>
    </row>
    <row r="97" spans="1:11" ht="24" customHeight="1" x14ac:dyDescent="0.3">
      <c r="B97" s="79" t="s">
        <v>72</v>
      </c>
      <c r="C97" s="80"/>
      <c r="D97" s="80"/>
      <c r="E97" s="80"/>
      <c r="F97" s="80"/>
      <c r="G97" s="81"/>
      <c r="H97" s="11"/>
      <c r="I97" s="69">
        <v>30</v>
      </c>
      <c r="J97" s="54">
        <f>IF(H97&gt;3,30, I97*H97)</f>
        <v>0</v>
      </c>
    </row>
    <row r="98" spans="1:11" ht="24" customHeight="1" x14ac:dyDescent="0.3">
      <c r="B98" s="91" t="s">
        <v>1</v>
      </c>
      <c r="C98" s="92"/>
      <c r="D98" s="92"/>
      <c r="E98" s="92"/>
      <c r="F98" s="92"/>
      <c r="G98" s="93"/>
      <c r="H98" s="97" t="s">
        <v>79</v>
      </c>
      <c r="I98" s="99" t="s">
        <v>0</v>
      </c>
      <c r="J98" s="100"/>
    </row>
    <row r="99" spans="1:11" ht="24" customHeight="1" x14ac:dyDescent="0.3">
      <c r="B99" s="94"/>
      <c r="C99" s="95"/>
      <c r="D99" s="95"/>
      <c r="E99" s="95"/>
      <c r="F99" s="95"/>
      <c r="G99" s="96"/>
      <c r="H99" s="98" t="s">
        <v>75</v>
      </c>
      <c r="I99" s="50" t="s">
        <v>2</v>
      </c>
      <c r="J99" s="37" t="s">
        <v>3</v>
      </c>
    </row>
    <row r="100" spans="1:11" ht="24" customHeight="1" x14ac:dyDescent="0.3">
      <c r="B100" s="79" t="s">
        <v>73</v>
      </c>
      <c r="C100" s="80"/>
      <c r="D100" s="80"/>
      <c r="E100" s="80"/>
      <c r="F100" s="80"/>
      <c r="G100" s="81"/>
      <c r="H100" s="52"/>
      <c r="I100" s="12">
        <v>25</v>
      </c>
      <c r="J100" s="53">
        <f>IF(H100&gt;5,100,I100*H100)</f>
        <v>0</v>
      </c>
    </row>
    <row r="101" spans="1:11" ht="24" customHeight="1" thickBot="1" x14ac:dyDescent="0.35">
      <c r="B101" s="101"/>
      <c r="C101" s="102"/>
      <c r="D101" s="102"/>
      <c r="E101" s="102"/>
      <c r="F101" s="102"/>
      <c r="G101" s="102"/>
      <c r="H101" s="102"/>
      <c r="I101" s="103"/>
      <c r="J101" s="68">
        <f>SUM(J97)</f>
        <v>0</v>
      </c>
    </row>
    <row r="102" spans="1:11" ht="24" customHeight="1" thickBot="1" x14ac:dyDescent="0.35">
      <c r="B102" s="104" t="s">
        <v>92</v>
      </c>
      <c r="C102" s="105"/>
      <c r="D102" s="105"/>
      <c r="E102" s="105"/>
      <c r="F102" s="105"/>
      <c r="G102" s="105"/>
      <c r="H102" s="105"/>
      <c r="I102" s="105"/>
      <c r="J102" s="106"/>
    </row>
    <row r="103" spans="1:11" ht="24" customHeight="1" x14ac:dyDescent="0.3">
      <c r="B103" s="107" t="s">
        <v>1</v>
      </c>
      <c r="C103" s="108"/>
      <c r="D103" s="108"/>
      <c r="E103" s="108"/>
      <c r="F103" s="108"/>
      <c r="G103" s="109"/>
      <c r="H103" s="110" t="s">
        <v>80</v>
      </c>
      <c r="I103" s="112" t="s">
        <v>0</v>
      </c>
      <c r="J103" s="113"/>
    </row>
    <row r="104" spans="1:11" ht="24" customHeight="1" x14ac:dyDescent="0.3">
      <c r="B104" s="94"/>
      <c r="C104" s="95"/>
      <c r="D104" s="95"/>
      <c r="E104" s="95"/>
      <c r="F104" s="95"/>
      <c r="G104" s="96"/>
      <c r="H104" s="111" t="s">
        <v>75</v>
      </c>
      <c r="I104" s="50" t="s">
        <v>2</v>
      </c>
      <c r="J104" s="51" t="s">
        <v>3</v>
      </c>
    </row>
    <row r="105" spans="1:11" ht="24" customHeight="1" x14ac:dyDescent="0.3">
      <c r="A105" s="71"/>
      <c r="B105" s="79" t="s">
        <v>90</v>
      </c>
      <c r="C105" s="80"/>
      <c r="D105" s="80"/>
      <c r="E105" s="80"/>
      <c r="F105" s="80"/>
      <c r="G105" s="81"/>
      <c r="H105" s="38"/>
      <c r="I105" s="69">
        <v>20</v>
      </c>
      <c r="J105" s="54">
        <f>IF(H105&gt;3,60, I105*H105)</f>
        <v>0</v>
      </c>
    </row>
    <row r="106" spans="1:11" ht="24" customHeight="1" x14ac:dyDescent="0.3">
      <c r="A106" s="70"/>
      <c r="B106" s="82" t="s">
        <v>89</v>
      </c>
      <c r="C106" s="83"/>
      <c r="D106" s="83"/>
      <c r="E106" s="83"/>
      <c r="F106" s="83"/>
      <c r="G106" s="84"/>
      <c r="H106" s="76"/>
      <c r="I106" s="40">
        <v>25</v>
      </c>
      <c r="J106" s="77">
        <f>IF(H106&gt;3,75, I106*H106)</f>
        <v>0</v>
      </c>
      <c r="K106" s="72"/>
    </row>
    <row r="107" spans="1:11" ht="24" customHeight="1" thickBot="1" x14ac:dyDescent="0.5">
      <c r="B107" s="29"/>
      <c r="C107" s="10"/>
      <c r="D107" s="10"/>
      <c r="E107" s="10"/>
      <c r="F107" s="10"/>
      <c r="G107" s="10"/>
      <c r="H107" s="14"/>
      <c r="I107" s="14"/>
      <c r="J107" s="73">
        <f>SUM(J105:J106)</f>
        <v>0</v>
      </c>
      <c r="K107" s="72"/>
    </row>
    <row r="108" spans="1:11" ht="24" customHeight="1" thickBot="1" x14ac:dyDescent="0.35">
      <c r="B108" s="104" t="s">
        <v>81</v>
      </c>
      <c r="C108" s="105"/>
      <c r="D108" s="105"/>
      <c r="E108" s="105"/>
      <c r="F108" s="105"/>
      <c r="G108" s="105"/>
      <c r="H108" s="105"/>
      <c r="I108" s="105"/>
      <c r="J108" s="106"/>
      <c r="K108" s="72"/>
    </row>
    <row r="109" spans="1:11" ht="24" customHeight="1" x14ac:dyDescent="0.3">
      <c r="B109" s="107" t="s">
        <v>1</v>
      </c>
      <c r="C109" s="108"/>
      <c r="D109" s="108"/>
      <c r="E109" s="108"/>
      <c r="F109" s="108"/>
      <c r="G109" s="109"/>
      <c r="H109" s="97" t="s">
        <v>84</v>
      </c>
      <c r="I109" s="99" t="s">
        <v>0</v>
      </c>
      <c r="J109" s="100"/>
    </row>
    <row r="110" spans="1:11" ht="24" customHeight="1" x14ac:dyDescent="0.3">
      <c r="B110" s="94"/>
      <c r="C110" s="95"/>
      <c r="D110" s="95"/>
      <c r="E110" s="95"/>
      <c r="F110" s="95"/>
      <c r="G110" s="96"/>
      <c r="H110" s="98" t="s">
        <v>75</v>
      </c>
      <c r="I110" s="50" t="s">
        <v>2</v>
      </c>
      <c r="J110" s="37" t="s">
        <v>3</v>
      </c>
    </row>
    <row r="111" spans="1:11" ht="24" customHeight="1" x14ac:dyDescent="0.3">
      <c r="B111" s="79" t="s">
        <v>82</v>
      </c>
      <c r="C111" s="80"/>
      <c r="D111" s="80"/>
      <c r="E111" s="80"/>
      <c r="F111" s="80"/>
      <c r="G111" s="81"/>
      <c r="H111" s="52"/>
      <c r="I111" s="12">
        <v>5</v>
      </c>
      <c r="J111" s="53">
        <f>H111*I111</f>
        <v>0</v>
      </c>
    </row>
    <row r="112" spans="1:11" ht="24" customHeight="1" x14ac:dyDescent="0.3">
      <c r="B112" s="82" t="s">
        <v>83</v>
      </c>
      <c r="C112" s="83"/>
      <c r="D112" s="83"/>
      <c r="E112" s="83"/>
      <c r="F112" s="83"/>
      <c r="G112" s="84"/>
      <c r="H112" s="74"/>
      <c r="I112" s="40">
        <v>1</v>
      </c>
      <c r="J112" s="75">
        <f>H112*I112</f>
        <v>0</v>
      </c>
    </row>
    <row r="113" spans="2:11" ht="24" customHeight="1" thickBot="1" x14ac:dyDescent="0.35">
      <c r="B113" s="67"/>
      <c r="C113" s="32"/>
      <c r="D113" s="32"/>
      <c r="E113" s="32"/>
      <c r="F113" s="32"/>
      <c r="G113" s="32"/>
      <c r="H113" s="14"/>
      <c r="I113" s="14"/>
      <c r="J113" s="73">
        <f>SUM(J111:J112)</f>
        <v>0</v>
      </c>
      <c r="K113" s="72"/>
    </row>
    <row r="114" spans="2:11" ht="24" customHeight="1" thickBot="1" x14ac:dyDescent="0.35">
      <c r="B114" s="104" t="s">
        <v>93</v>
      </c>
      <c r="C114" s="105"/>
      <c r="D114" s="105"/>
      <c r="E114" s="105"/>
      <c r="F114" s="105"/>
      <c r="G114" s="105"/>
      <c r="H114" s="105"/>
      <c r="I114" s="105"/>
      <c r="J114" s="106"/>
      <c r="K114" s="72"/>
    </row>
    <row r="115" spans="2:11" ht="24" customHeight="1" x14ac:dyDescent="0.3">
      <c r="B115" s="107" t="s">
        <v>1</v>
      </c>
      <c r="C115" s="108"/>
      <c r="D115" s="108"/>
      <c r="E115" s="108"/>
      <c r="F115" s="108"/>
      <c r="G115" s="109"/>
      <c r="H115" s="97" t="s">
        <v>84</v>
      </c>
      <c r="I115" s="99" t="s">
        <v>0</v>
      </c>
      <c r="J115" s="100"/>
    </row>
    <row r="116" spans="2:11" ht="24" customHeight="1" x14ac:dyDescent="0.3">
      <c r="B116" s="94"/>
      <c r="C116" s="95"/>
      <c r="D116" s="95"/>
      <c r="E116" s="95"/>
      <c r="F116" s="95"/>
      <c r="G116" s="96"/>
      <c r="H116" s="98" t="s">
        <v>75</v>
      </c>
      <c r="I116" s="50" t="s">
        <v>2</v>
      </c>
      <c r="J116" s="37" t="s">
        <v>3</v>
      </c>
    </row>
    <row r="117" spans="2:11" ht="24" customHeight="1" x14ac:dyDescent="0.3">
      <c r="B117" s="79" t="s">
        <v>87</v>
      </c>
      <c r="C117" s="80"/>
      <c r="D117" s="80"/>
      <c r="E117" s="80"/>
      <c r="F117" s="80"/>
      <c r="G117" s="81"/>
      <c r="H117" s="52"/>
      <c r="I117" s="12">
        <v>100</v>
      </c>
      <c r="J117" s="13">
        <f>H117*I117</f>
        <v>0</v>
      </c>
    </row>
    <row r="118" spans="2:11" ht="24" customHeight="1" thickBot="1" x14ac:dyDescent="0.5">
      <c r="B118" s="29"/>
      <c r="C118" s="10"/>
      <c r="D118" s="10"/>
      <c r="E118" s="10"/>
      <c r="F118" s="10"/>
      <c r="G118" s="10"/>
      <c r="H118" s="14"/>
      <c r="I118" s="14"/>
      <c r="J118" s="61">
        <f>SUM(J117:J117)</f>
        <v>0</v>
      </c>
    </row>
    <row r="119" spans="2:11" ht="40.5" customHeight="1" thickBot="1" x14ac:dyDescent="0.35">
      <c r="B119" s="5"/>
      <c r="C119" s="3"/>
      <c r="D119" s="3"/>
      <c r="E119" s="3"/>
      <c r="F119" s="3"/>
      <c r="G119" s="3"/>
      <c r="H119" s="169" t="s">
        <v>4</v>
      </c>
      <c r="I119" s="170"/>
      <c r="J119" s="62">
        <f>J41+J47+J53+J58+J93+J101+J107+J113+J118</f>
        <v>0</v>
      </c>
    </row>
    <row r="120" spans="2:11" x14ac:dyDescent="0.3">
      <c r="B120" s="171"/>
      <c r="C120" s="172"/>
      <c r="D120" s="172"/>
      <c r="E120" s="172"/>
      <c r="F120" s="172"/>
      <c r="G120" s="172"/>
      <c r="H120" s="4"/>
      <c r="I120" s="8"/>
      <c r="J120" s="9"/>
    </row>
    <row r="121" spans="2:11" ht="13.5" customHeight="1" thickBot="1" x14ac:dyDescent="0.5">
      <c r="B121" s="123" t="s">
        <v>5</v>
      </c>
      <c r="C121" s="124"/>
      <c r="D121" s="124"/>
      <c r="E121" s="124"/>
      <c r="F121" s="124"/>
      <c r="G121" s="124"/>
      <c r="H121" s="124"/>
      <c r="I121" s="124"/>
      <c r="J121" s="125"/>
    </row>
    <row r="122" spans="2:11" x14ac:dyDescent="0.3">
      <c r="B122" s="2"/>
      <c r="H122" s="2"/>
      <c r="I122" s="2"/>
      <c r="J122" s="2"/>
    </row>
    <row r="125" spans="2:11" x14ac:dyDescent="0.3">
      <c r="H125" s="2"/>
      <c r="I125" s="2"/>
      <c r="J125" s="2"/>
    </row>
    <row r="126" spans="2:11" x14ac:dyDescent="0.3">
      <c r="H126" s="2"/>
      <c r="I126" s="2"/>
      <c r="J126" s="2"/>
    </row>
    <row r="127" spans="2:11" x14ac:dyDescent="0.3">
      <c r="H127" s="2"/>
      <c r="I127" s="2"/>
      <c r="J127" s="2"/>
    </row>
    <row r="128" spans="2:11" x14ac:dyDescent="0.3">
      <c r="H128" s="2"/>
      <c r="I128" s="2"/>
      <c r="J128" s="2"/>
    </row>
    <row r="129" spans="2:10" x14ac:dyDescent="0.3">
      <c r="H129" s="2"/>
      <c r="I129" s="2"/>
      <c r="J129" s="2"/>
    </row>
    <row r="130" spans="2:10" x14ac:dyDescent="0.3">
      <c r="B130" s="2"/>
      <c r="H130" s="2"/>
      <c r="I130" s="2"/>
      <c r="J130" s="2"/>
    </row>
    <row r="131" spans="2:10" x14ac:dyDescent="0.3">
      <c r="B131" s="2"/>
      <c r="H131" s="2"/>
      <c r="I131" s="2"/>
      <c r="J131" s="2"/>
    </row>
    <row r="132" spans="2:10" x14ac:dyDescent="0.3">
      <c r="B132" s="2"/>
      <c r="H132" s="2"/>
      <c r="I132" s="2"/>
      <c r="J132" s="2"/>
    </row>
    <row r="133" spans="2:10" x14ac:dyDescent="0.3">
      <c r="B133" s="2"/>
      <c r="H133" s="2"/>
      <c r="I133" s="2"/>
      <c r="J133" s="2"/>
    </row>
    <row r="134" spans="2:10" x14ac:dyDescent="0.3">
      <c r="B134" s="2"/>
      <c r="H134" s="2"/>
      <c r="I134" s="2"/>
      <c r="J134" s="2"/>
    </row>
    <row r="135" spans="2:10" x14ac:dyDescent="0.3">
      <c r="B135" s="2"/>
      <c r="H135" s="2"/>
      <c r="I135" s="2"/>
      <c r="J135" s="2"/>
    </row>
    <row r="136" spans="2:10" x14ac:dyDescent="0.3">
      <c r="B136" s="2"/>
      <c r="H136" s="2"/>
      <c r="I136" s="2"/>
      <c r="J136" s="2"/>
    </row>
    <row r="137" spans="2:10" x14ac:dyDescent="0.3">
      <c r="B137" s="2"/>
      <c r="H137" s="2"/>
      <c r="I137" s="2"/>
      <c r="J137" s="2"/>
    </row>
    <row r="138" spans="2:10" x14ac:dyDescent="0.3">
      <c r="B138" s="2"/>
      <c r="H138" s="2"/>
      <c r="I138" s="2"/>
      <c r="J138" s="2"/>
    </row>
    <row r="139" spans="2:10" x14ac:dyDescent="0.3">
      <c r="B139" s="2"/>
      <c r="H139" s="2"/>
      <c r="I139" s="2"/>
      <c r="J139" s="2"/>
    </row>
    <row r="140" spans="2:10" x14ac:dyDescent="0.3">
      <c r="B140" s="2"/>
      <c r="H140" s="2"/>
      <c r="I140" s="2"/>
      <c r="J140" s="2"/>
    </row>
    <row r="141" spans="2:10" x14ac:dyDescent="0.3">
      <c r="B141" s="2"/>
      <c r="H141" s="2"/>
      <c r="I141" s="2"/>
      <c r="J141" s="2"/>
    </row>
  </sheetData>
  <sheetProtection algorithmName="SHA-512" hashValue="tl3x0taBY1KN2A6Q7Og3CLSdS1kK+3GgGJtWC4NBiIBVHS4nTiSDHb2qf7rid6pV5xmJWNwC5lyxLhollD+beQ==" saltValue="n7/xGlbyjCMsnFtc7Kc3/A==" spinCount="100000" sheet="1" objects="1" scenarios="1"/>
  <protectedRanges>
    <protectedRange sqref="H111:H112 H117 H105:H106 H100 H97 H62:H92 H57 H51:H52 H45:H46 H27:H40 B6:J20" name="Intervalo1"/>
  </protectedRanges>
  <mergeCells count="106">
    <mergeCell ref="C19:J19"/>
    <mergeCell ref="C20:J20"/>
    <mergeCell ref="B95:G96"/>
    <mergeCell ref="H95:H96"/>
    <mergeCell ref="B41:I41"/>
    <mergeCell ref="B46:G46"/>
    <mergeCell ref="B66:G66"/>
    <mergeCell ref="B48:J48"/>
    <mergeCell ref="B49:G50"/>
    <mergeCell ref="H49:H50"/>
    <mergeCell ref="B63:G63"/>
    <mergeCell ref="B73:G73"/>
    <mergeCell ref="B65:G65"/>
    <mergeCell ref="B52:G52"/>
    <mergeCell ref="B62:G62"/>
    <mergeCell ref="B64:G64"/>
    <mergeCell ref="H119:I119"/>
    <mergeCell ref="B120:G120"/>
    <mergeCell ref="I25:J25"/>
    <mergeCell ref="B80:G80"/>
    <mergeCell ref="H25:H26"/>
    <mergeCell ref="B25:G26"/>
    <mergeCell ref="B74:G74"/>
    <mergeCell ref="B76:G76"/>
    <mergeCell ref="B78:G78"/>
    <mergeCell ref="B71:G71"/>
    <mergeCell ref="B68:G68"/>
    <mergeCell ref="B70:G70"/>
    <mergeCell ref="B72:G72"/>
    <mergeCell ref="B59:J59"/>
    <mergeCell ref="H60:H61"/>
    <mergeCell ref="B100:G100"/>
    <mergeCell ref="B97:G97"/>
    <mergeCell ref="B115:G116"/>
    <mergeCell ref="H115:H116"/>
    <mergeCell ref="I115:J115"/>
    <mergeCell ref="B114:J114"/>
    <mergeCell ref="B117:G117"/>
    <mergeCell ref="B45:G45"/>
    <mergeCell ref="B51:G51"/>
    <mergeCell ref="B11:J11"/>
    <mergeCell ref="B14:E14"/>
    <mergeCell ref="F14:J14"/>
    <mergeCell ref="B16:J16"/>
    <mergeCell ref="B15:J15"/>
    <mergeCell ref="E17:J17"/>
    <mergeCell ref="C18:J18"/>
    <mergeCell ref="B21:J21"/>
    <mergeCell ref="I95:J95"/>
    <mergeCell ref="B54:J54"/>
    <mergeCell ref="B55:G56"/>
    <mergeCell ref="H55:H56"/>
    <mergeCell ref="I55:J55"/>
    <mergeCell ref="B57:G57"/>
    <mergeCell ref="B79:G79"/>
    <mergeCell ref="B67:G67"/>
    <mergeCell ref="B69:G69"/>
    <mergeCell ref="B94:J94"/>
    <mergeCell ref="B81:G81"/>
    <mergeCell ref="I60:J60"/>
    <mergeCell ref="B60:G61"/>
    <mergeCell ref="B89:G89"/>
    <mergeCell ref="B88:G88"/>
    <mergeCell ref="I49:J49"/>
    <mergeCell ref="B1:J1"/>
    <mergeCell ref="B2:J3"/>
    <mergeCell ref="B121:J121"/>
    <mergeCell ref="B22:J22"/>
    <mergeCell ref="B5:J5"/>
    <mergeCell ref="B27:G27"/>
    <mergeCell ref="B29:G29"/>
    <mergeCell ref="B31:G31"/>
    <mergeCell ref="B33:G33"/>
    <mergeCell ref="B23:J23"/>
    <mergeCell ref="B35:G35"/>
    <mergeCell ref="B37:G37"/>
    <mergeCell ref="B39:G39"/>
    <mergeCell ref="B24:J24"/>
    <mergeCell ref="B75:G75"/>
    <mergeCell ref="B77:G77"/>
    <mergeCell ref="B4:J4"/>
    <mergeCell ref="B42:J42"/>
    <mergeCell ref="B43:G44"/>
    <mergeCell ref="H43:H44"/>
    <mergeCell ref="I43:J43"/>
    <mergeCell ref="B6:J6"/>
    <mergeCell ref="B7:J7"/>
    <mergeCell ref="B8:J8"/>
    <mergeCell ref="B111:G111"/>
    <mergeCell ref="B112:G112"/>
    <mergeCell ref="B106:G106"/>
    <mergeCell ref="B91:G91"/>
    <mergeCell ref="B92:G92"/>
    <mergeCell ref="B98:G99"/>
    <mergeCell ref="H98:H99"/>
    <mergeCell ref="I98:J98"/>
    <mergeCell ref="B101:I101"/>
    <mergeCell ref="B102:J102"/>
    <mergeCell ref="B108:J108"/>
    <mergeCell ref="B109:G110"/>
    <mergeCell ref="H109:H110"/>
    <mergeCell ref="I109:J109"/>
    <mergeCell ref="B105:G105"/>
    <mergeCell ref="H103:H104"/>
    <mergeCell ref="B103:G104"/>
    <mergeCell ref="I103:J103"/>
  </mergeCells>
  <pageMargins left="0.511811024" right="0.511811024" top="0.78740157499999996" bottom="0.78740157499999996" header="0.31496062000000002" footer="0.31496062000000002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0"/>
  <sheetViews>
    <sheetView workbookViewId="0">
      <selection activeCell="O2" sqref="O2"/>
    </sheetView>
  </sheetViews>
  <sheetFormatPr defaultRowHeight="14.5" x14ac:dyDescent="0.35"/>
  <sheetData>
    <row r="1" spans="2:3" x14ac:dyDescent="0.35">
      <c r="B1" t="s">
        <v>94</v>
      </c>
      <c r="C1" t="s">
        <v>95</v>
      </c>
    </row>
    <row r="2" spans="2:3" x14ac:dyDescent="0.35">
      <c r="B2" s="2" t="str">
        <f>INDPROD!B24</f>
        <v>IndArt</v>
      </c>
      <c r="C2" s="2">
        <f>INDPROD!J41</f>
        <v>0</v>
      </c>
    </row>
    <row r="3" spans="2:3" x14ac:dyDescent="0.35">
      <c r="B3" s="2" t="str">
        <f>INDPROD!B42</f>
        <v>IndLiv</v>
      </c>
      <c r="C3" s="2">
        <f>INDPROD!J47</f>
        <v>0</v>
      </c>
    </row>
    <row r="4" spans="2:3" x14ac:dyDescent="0.35">
      <c r="B4" s="2" t="str">
        <f>INDPROD!B48</f>
        <v>IndCap</v>
      </c>
      <c r="C4" s="2">
        <f>INDPROD!J53</f>
        <v>0</v>
      </c>
    </row>
    <row r="5" spans="2:3" x14ac:dyDescent="0.35">
      <c r="B5" s="2" t="str">
        <f>INDPROD!B54</f>
        <v xml:space="preserve">Bolsistas de Prodrutividade </v>
      </c>
      <c r="C5" s="2">
        <f>INDPROD!J58</f>
        <v>0</v>
      </c>
    </row>
    <row r="6" spans="2:3" x14ac:dyDescent="0.35">
      <c r="B6" s="2" t="str">
        <f>INDPROD!B59</f>
        <v>IndTec</v>
      </c>
      <c r="C6" s="2">
        <f>INDPROD!J93</f>
        <v>0</v>
      </c>
    </row>
    <row r="7" spans="2:3" x14ac:dyDescent="0.35">
      <c r="B7" s="2" t="str">
        <f>INDPROD!B94</f>
        <v>IndAdm</v>
      </c>
      <c r="C7" s="2">
        <f>INDPROD!J101</f>
        <v>0</v>
      </c>
    </row>
    <row r="8" spans="2:3" x14ac:dyDescent="0.35">
      <c r="B8" s="2" t="str">
        <f>INDPROD!B102</f>
        <v>IndGest</v>
      </c>
      <c r="C8" s="2">
        <f>INDPROD!J107</f>
        <v>0</v>
      </c>
    </row>
    <row r="9" spans="2:3" x14ac:dyDescent="0.35">
      <c r="B9" s="2" t="str">
        <f>INDPROD!B108</f>
        <v>ORIENTAÇÃO</v>
      </c>
      <c r="C9" s="2">
        <f>INDPROD!J113</f>
        <v>0</v>
      </c>
    </row>
    <row r="10" spans="2:3" x14ac:dyDescent="0.35">
      <c r="B10" s="2" t="str">
        <f>INDPROD!B114</f>
        <v>IndLic.Mat.</v>
      </c>
      <c r="C10" s="2">
        <f>INDPROD!J118</f>
        <v>0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13</vt:i4>
      </vt:variant>
    </vt:vector>
  </HeadingPairs>
  <TitlesOfParts>
    <vt:vector size="15" baseType="lpstr">
      <vt:lpstr>INDPROD</vt:lpstr>
      <vt:lpstr>GRÁFICO</vt:lpstr>
      <vt:lpstr>INDPROD!Area_de_impressao</vt:lpstr>
      <vt:lpstr>INDPROD!BOLS</vt:lpstr>
      <vt:lpstr>Bolsistas_de_Prodrutividade</vt:lpstr>
      <vt:lpstr>INDPROD!INDADM</vt:lpstr>
      <vt:lpstr>IndAdm</vt:lpstr>
      <vt:lpstr>INDPROD!INDART</vt:lpstr>
      <vt:lpstr>IndArt</vt:lpstr>
      <vt:lpstr>INDPROD!INDCAP</vt:lpstr>
      <vt:lpstr>IndCap</vt:lpstr>
      <vt:lpstr>INDPROD!INDLIV</vt:lpstr>
      <vt:lpstr>IndLiv</vt:lpstr>
      <vt:lpstr>INDPROD!INDTEC</vt:lpstr>
      <vt:lpstr>IndTec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João Roberto</cp:lastModifiedBy>
  <cp:lastPrinted>2022-10-20T14:41:25Z</cp:lastPrinted>
  <dcterms:created xsi:type="dcterms:W3CDTF">2015-05-27T16:19:08Z</dcterms:created>
  <dcterms:modified xsi:type="dcterms:W3CDTF">2025-03-28T03:47:47Z</dcterms:modified>
</cp:coreProperties>
</file>