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9510"/>
  </bookViews>
  <sheets>
    <sheet name="Planilha1" sheetId="1" r:id="rId1"/>
  </sheets>
  <definedNames>
    <definedName name="_xlnm.Print_Area" localSheetId="0">Planilha1!$A$1:$K$110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1" l="1"/>
  <c r="L82" i="1"/>
  <c r="L80" i="1"/>
  <c r="L78" i="1"/>
  <c r="L76" i="1"/>
  <c r="L28" i="1"/>
  <c r="L31" i="1"/>
  <c r="A6" i="1" l="1"/>
  <c r="D6" i="1" s="1"/>
  <c r="L44" i="1"/>
  <c r="L63" i="1" l="1"/>
  <c r="L100" i="1"/>
  <c r="L98" i="1"/>
  <c r="L96" i="1"/>
  <c r="L61" i="1"/>
  <c r="K64" i="1" s="1"/>
  <c r="L46" i="1"/>
  <c r="L18" i="1"/>
  <c r="L25" i="1"/>
  <c r="L22" i="1"/>
  <c r="K101" i="1" l="1"/>
  <c r="K83" i="1"/>
  <c r="K48" i="1"/>
  <c r="J109" i="1" l="1"/>
  <c r="H111" i="1"/>
</calcChain>
</file>

<file path=xl/sharedStrings.xml><?xml version="1.0" encoding="utf-8"?>
<sst xmlns="http://schemas.openxmlformats.org/spreadsheetml/2006/main" count="71" uniqueCount="52">
  <si>
    <t>SIM</t>
  </si>
  <si>
    <t>NÃO</t>
  </si>
  <si>
    <t>Parecer:</t>
  </si>
  <si>
    <t>2. POTENCIAL PARA GERAÇÃO DE PRODUTOS E/OU PROCESSOS INOVADORES (VALOR: ATÉ 10 PONTOS)</t>
  </si>
  <si>
    <t>Informações importantes</t>
  </si>
  <si>
    <t>3. PARCERIAS DO PROJETO (VALOR: ATÉ 20 PONTOS)</t>
  </si>
  <si>
    <t>NOTA FINAL DO PROJETO</t>
  </si>
  <si>
    <t>Título do Projeto:</t>
  </si>
  <si>
    <t>Apresentar sucintamente os itens do projeto e os impactos esperados na sociedade como um todo ou em segmentos específicos, mencionando a quantidade do público a ser atendido e de que forma o conjunto de ações oferece contribuições relevantes para a transformação da área, setor ou comunidade atendida.
Embora a indissociabilidade entre ensino, pesquisa e extensão deva ser valorizada, a ênfase da proposta deve caracterizar a extensão, justificando tal caracterização.
O impacto será medido pelos seguintes indicadores:</t>
  </si>
  <si>
    <t>NOTA</t>
  </si>
  <si>
    <t>Soma das notas:</t>
  </si>
  <si>
    <t>NOTA (até 6,0)</t>
  </si>
  <si>
    <t>Selecione uma resposta</t>
  </si>
  <si>
    <t>NOTA (até 5,0)</t>
  </si>
  <si>
    <t xml:space="preserve"> apresenta o problema que sua ideia pretende solucionar e detalhes técnico-científicos da solução: até 05 pontos</t>
  </si>
  <si>
    <t xml:space="preserve"> apresenta soluções similares e o diferencial do projeto: até 05 pontos</t>
  </si>
  <si>
    <t>Deve ser explicado qual o problema a ser resolvido, sua necessidade de solução, os benefícios do resultado final do projeto e qual a relação com a sociedade e/ou mercado.</t>
  </si>
  <si>
    <t>Pontue apenas uma das opções</t>
  </si>
  <si>
    <t>NOTA (até 20)</t>
  </si>
  <si>
    <t>NOTA (até 10)</t>
  </si>
  <si>
    <t>Não apresenta qualquer documento relacionado à parceria - 00 pontos.</t>
  </si>
  <si>
    <t>NOTA (00)</t>
  </si>
  <si>
    <t>Identificar instituições que irão apoiar o projeto ou auxiliar na execução das atividades, descrevendo a participação e papel na parceria.
Analisar Termo de Cooperação ou Carta de Intenção que comprove parceria com segmentos organizados da sociedade civil, órgãos governamentais e empresas públicas ou privadas.</t>
  </si>
  <si>
    <t>Nota atribuída:</t>
  </si>
  <si>
    <t>Justificativa para o projeto não ter atingido a nota máxima neste quesito:</t>
  </si>
  <si>
    <t>Buscando cumprir a determinação do Plano Nacional de Educação, que prevê que oestudante tenha ao menos 10% da carga horária dos cursos em programas e projetos de extensão, avalia-se a capacidade do projeto em ofertar vagas para estudantes comporem a equipe executora. Com base nisso, no projeto deve ser descrita a quantidade de vagas ofertadas para a participação de estudantes e a pontuação pode
ser obtida da seguinte forma:</t>
  </si>
  <si>
    <t>NOTA (até 3,0)</t>
  </si>
  <si>
    <t>Detalhar as etapas do projeto, de acordo com as atividades propostas e com o
período de execução, que poderá ser de 06, 12 e até 36 meses. O cronograma deve contemplar os itens elencados no plano de trabalho e os respectivos meses de execução. Mencionar como se dará a avaliação das ações, metodologia adotada e a viabilidade do cronograma.</t>
  </si>
  <si>
    <t>Etapas do projeto sem detalhamento e apresentação do cronograma: 00 pontos</t>
  </si>
  <si>
    <t>O projeto pode apresentar as duas características</t>
  </si>
  <si>
    <t>CRITÉRIOS DE AVALIAÇÃO DO PROJETO (apenas para projetos não eliminados)</t>
  </si>
  <si>
    <t>CRITÉRIO ELIMINATÓRIO DO PROJETO</t>
  </si>
  <si>
    <t>Justifique cada um dos itens que não atingiu os 6 pontos</t>
  </si>
  <si>
    <t>Justifique cada um dos itens que não atingiu os 5 pontos</t>
  </si>
  <si>
    <t>Etapas coerentes com o período de execução, com detalhamento e processo de avaliação: 20 pontos; ou</t>
  </si>
  <si>
    <t>Etapas coerentes com o período de execução, sem detalhamento ou processo de avaliação: 10 pontos; ou</t>
  </si>
  <si>
    <r>
      <t>Verifique se o projeto se caracteriza como Extensão, de acordo com o Anexo III da Instrução Normativa, e selecione entre as respostas</t>
    </r>
    <r>
      <rPr>
        <b/>
        <sz val="11"/>
        <color rgb="FF92D050"/>
        <rFont val="Calibri"/>
        <family val="2"/>
        <scheme val="minor"/>
      </rPr>
      <t xml:space="preserve"> SIM </t>
    </r>
    <r>
      <rPr>
        <sz val="11"/>
        <color theme="1"/>
        <rFont val="Calibri"/>
        <family val="2"/>
        <scheme val="minor"/>
      </rPr>
      <t xml:space="preserve">ou </t>
    </r>
    <r>
      <rPr>
        <b/>
        <sz val="11"/>
        <color rgb="FFFF0000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ao lado</t>
    </r>
  </si>
  <si>
    <t xml:space="preserve"> Apresenta Termo de Cooperação, Contrato, Convênio ou Acordo de Cooperação Técnica firmados ou carta de intenção de parceria de atores da sociedade - até 20 pontos; ou</t>
  </si>
  <si>
    <t>5. METODOLOGIA E CRONOGRAMA DE EXECUÇÃO (VALOR: ATÉ 20 PONTOS)</t>
  </si>
  <si>
    <t>4. CAPACIDADE DO PROJETO DE INTEGRAR ESTUDANTES NA EQUIPE EXECUTORA OU VÍNCULO A UMA DISCIPLINA               (VALOR: ATÉ 12 PONTOS)</t>
  </si>
  <si>
    <t xml:space="preserve">  o projeto oferta vagas para mais de 30 estudantes comporem a equipe executora: 12 pontos; ou</t>
  </si>
  <si>
    <t>o projeto oferta vagas para 15 a 30 estudantes comporem a equipe executora: 9 pontos; ou</t>
  </si>
  <si>
    <t>o projeto oferta vagas para 5 a 14 estudantes comporem a equipe executora: 5 pontos; ou</t>
  </si>
  <si>
    <t>o projeto oferta vagas para menos de 5 estudantes comporem a equipe executora: 3 ponto</t>
  </si>
  <si>
    <t>NOTA (até 9,0)</t>
  </si>
  <si>
    <t>NOTA (até 12)</t>
  </si>
  <si>
    <t>1. IMPACTO SOCIAL (VALOR: ATÉ 38 PONTOS)</t>
  </si>
  <si>
    <t>demonstra relevância em ao menos um dos aspectos: tecnológico, social, cultural, ambiental, educacional, econômico ou político dos problemas abordados na comunidade (até 6 pontos);</t>
  </si>
  <si>
    <t>demonstra como o projeto irá atender os ODS indicados (até 6 pontos)</t>
  </si>
  <si>
    <t>discute o alinhamento dos resultados esperados com os objetivos propostos (até 6 pontos)</t>
  </si>
  <si>
    <t>demonstra como a comunidade atendida apropriará, utilizará e/ou reproduzirá o conhecimento compartilhado na atividade de extensão (até 10 pontos)</t>
  </si>
  <si>
    <t>demonstra a relevância do impacto deste projeto na formação do estudante envolvido na atividade (até 10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</si>
</sst>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4" borderId="0" xfId="0" applyFill="1" applyProtection="1">
      <protection locked="0"/>
    </xf>
    <xf numFmtId="0" fontId="0" fillId="4" borderId="0" xfId="0" applyFont="1" applyFill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top"/>
    </xf>
    <xf numFmtId="0" fontId="14" fillId="4" borderId="1" xfId="0" applyFont="1" applyFill="1" applyBorder="1" applyAlignment="1" applyProtection="1">
      <alignment horizontal="left" vertical="top" wrapText="1"/>
      <protection locked="0"/>
    </xf>
    <xf numFmtId="0" fontId="2" fillId="5" borderId="6" xfId="0" applyFont="1" applyFill="1" applyBorder="1" applyAlignment="1" applyProtection="1">
      <alignment horizontal="center" wrapText="1"/>
    </xf>
    <xf numFmtId="0" fontId="2" fillId="5" borderId="5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horizontal="center" wrapText="1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right" vertical="center" wrapText="1"/>
    </xf>
    <xf numFmtId="0" fontId="2" fillId="5" borderId="3" xfId="0" applyFont="1" applyFill="1" applyBorder="1" applyAlignment="1" applyProtection="1">
      <alignment horizontal="right" vertical="center" wrapText="1"/>
    </xf>
    <xf numFmtId="0" fontId="2" fillId="5" borderId="4" xfId="0" applyFont="1" applyFill="1" applyBorder="1" applyAlignment="1" applyProtection="1">
      <alignment horizontal="right" vertical="center" wrapText="1"/>
    </xf>
    <xf numFmtId="0" fontId="0" fillId="3" borderId="6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</xf>
    <xf numFmtId="0" fontId="0" fillId="3" borderId="17" xfId="0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top"/>
    </xf>
    <xf numFmtId="0" fontId="3" fillId="5" borderId="4" xfId="0" applyFont="1" applyFill="1" applyBorder="1" applyAlignment="1" applyProtection="1">
      <alignment horizontal="center" vertical="top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1" fontId="0" fillId="3" borderId="13" xfId="0" applyNumberFormat="1" applyFont="1" applyFill="1" applyBorder="1" applyAlignment="1" applyProtection="1">
      <alignment horizontal="center" vertical="center"/>
      <protection locked="0"/>
    </xf>
    <xf numFmtId="1" fontId="0" fillId="3" borderId="15" xfId="0" applyNumberFormat="1" applyFont="1" applyFill="1" applyBorder="1" applyAlignment="1" applyProtection="1">
      <alignment horizontal="center" vertical="center"/>
      <protection locked="0"/>
    </xf>
    <xf numFmtId="1" fontId="0" fillId="3" borderId="14" xfId="0" applyNumberFormat="1" applyFon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left" vertical="top" wrapText="1"/>
      <protection locked="0"/>
    </xf>
    <xf numFmtId="0" fontId="14" fillId="4" borderId="5" xfId="0" applyFont="1" applyFill="1" applyBorder="1" applyAlignment="1" applyProtection="1">
      <alignment horizontal="left" vertical="top" wrapText="1"/>
      <protection locked="0"/>
    </xf>
    <xf numFmtId="0" fontId="14" fillId="4" borderId="7" xfId="0" applyFont="1" applyFill="1" applyBorder="1" applyAlignment="1" applyProtection="1">
      <alignment horizontal="left" vertical="top" wrapText="1"/>
      <protection locked="0"/>
    </xf>
    <xf numFmtId="0" fontId="14" fillId="4" borderId="8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0" fontId="14" fillId="4" borderId="9" xfId="0" applyFont="1" applyFill="1" applyBorder="1" applyAlignment="1" applyProtection="1">
      <alignment horizontal="left" vertical="top" wrapText="1"/>
      <protection locked="0"/>
    </xf>
    <xf numFmtId="0" fontId="14" fillId="4" borderId="10" xfId="0" applyFont="1" applyFill="1" applyBorder="1" applyAlignment="1" applyProtection="1">
      <alignment horizontal="left" vertical="top" wrapText="1"/>
      <protection locked="0"/>
    </xf>
    <xf numFmtId="0" fontId="14" fillId="4" borderId="11" xfId="0" applyFont="1" applyFill="1" applyBorder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 applyProtection="1">
      <alignment horizontal="center" wrapText="1"/>
    </xf>
    <xf numFmtId="0" fontId="2" fillId="5" borderId="3" xfId="0" applyFont="1" applyFill="1" applyBorder="1" applyAlignment="1" applyProtection="1">
      <alignment horizontal="center" wrapText="1"/>
    </xf>
    <xf numFmtId="0" fontId="2" fillId="5" borderId="4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4" fillId="7" borderId="6" xfId="0" applyFont="1" applyFill="1" applyBorder="1" applyAlignment="1" applyProtection="1">
      <alignment horizontal="center"/>
    </xf>
    <xf numFmtId="0" fontId="4" fillId="7" borderId="5" xfId="0" applyFont="1" applyFill="1" applyBorder="1" applyAlignment="1" applyProtection="1">
      <alignment horizontal="center"/>
    </xf>
    <xf numFmtId="0" fontId="4" fillId="7" borderId="10" xfId="0" applyFont="1" applyFill="1" applyBorder="1" applyAlignment="1" applyProtection="1">
      <alignment horizontal="center"/>
    </xf>
    <xf numFmtId="0" fontId="4" fillId="7" borderId="11" xfId="0" applyFont="1" applyFill="1" applyBorder="1" applyAlignment="1" applyProtection="1">
      <alignment horizontal="center"/>
    </xf>
    <xf numFmtId="1" fontId="13" fillId="4" borderId="5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6">
    <dxf>
      <font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2"/>
  <sheetViews>
    <sheetView showGridLines="0" tabSelected="1" topLeftCell="A100" zoomScale="110" zoomScaleNormal="110" workbookViewId="0">
      <selection activeCell="M4" sqref="M4"/>
    </sheetView>
  </sheetViews>
  <sheetFormatPr defaultRowHeight="15" x14ac:dyDescent="0.25"/>
  <cols>
    <col min="1" max="4" width="9.140625" style="1"/>
    <col min="5" max="5" width="9.28515625" style="1" customWidth="1"/>
    <col min="6" max="8" width="9.140625" style="1"/>
    <col min="9" max="9" width="9.140625" style="1" customWidth="1"/>
    <col min="10" max="10" width="9.140625" style="1"/>
    <col min="11" max="11" width="11.5703125" style="1" customWidth="1"/>
    <col min="12" max="16384" width="9.140625" style="1"/>
  </cols>
  <sheetData>
    <row r="1" spans="1:45" ht="47.25" customHeight="1" thickBot="1" x14ac:dyDescent="0.3">
      <c r="A1" s="62" t="s">
        <v>7</v>
      </c>
      <c r="B1" s="63"/>
      <c r="C1" s="64"/>
      <c r="D1" s="65"/>
      <c r="E1" s="65"/>
      <c r="F1" s="65"/>
      <c r="G1" s="65"/>
      <c r="H1" s="65"/>
      <c r="I1" s="65"/>
      <c r="J1" s="65"/>
      <c r="K1" s="66"/>
    </row>
    <row r="2" spans="1:45" ht="20.25" customHeight="1" x14ac:dyDescent="0.25">
      <c r="A2" s="60" t="s">
        <v>31</v>
      </c>
      <c r="B2" s="60"/>
      <c r="C2" s="61"/>
      <c r="D2" s="61"/>
      <c r="E2" s="61"/>
      <c r="F2" s="61"/>
      <c r="G2" s="61"/>
      <c r="H2" s="61"/>
      <c r="I2" s="61"/>
      <c r="J2" s="61"/>
      <c r="K2" s="61"/>
      <c r="AS2" s="9" t="s">
        <v>12</v>
      </c>
    </row>
    <row r="3" spans="1:45" ht="5.25" customHeight="1" thickBot="1" x14ac:dyDescent="0.3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AS3" s="9" t="s">
        <v>0</v>
      </c>
    </row>
    <row r="4" spans="1:45" ht="39" customHeight="1" thickBot="1" x14ac:dyDescent="0.3">
      <c r="A4" s="67" t="s">
        <v>36</v>
      </c>
      <c r="B4" s="68"/>
      <c r="C4" s="68"/>
      <c r="D4" s="68"/>
      <c r="E4" s="68"/>
      <c r="F4" s="68"/>
      <c r="G4" s="68"/>
      <c r="H4" s="68"/>
      <c r="I4" s="69"/>
      <c r="J4" s="70" t="s">
        <v>12</v>
      </c>
      <c r="K4" s="71"/>
      <c r="AS4" s="9" t="s">
        <v>1</v>
      </c>
    </row>
    <row r="5" spans="1:45" s="3" customFormat="1" ht="6.75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AS5" s="4"/>
    </row>
    <row r="6" spans="1:45" ht="15.75" customHeight="1" x14ac:dyDescent="0.25">
      <c r="A6" s="78" t="str">
        <f>IF(J4=AS2,"Verifique o critério eliminatório",IF(J4=AS3,"Projeto ATENDE ao quesito eliminatório",IF(J4=AS4,"Projeto ELIMINADO")))</f>
        <v>Verifique o critério eliminatório</v>
      </c>
      <c r="B6" s="79"/>
      <c r="C6" s="80"/>
      <c r="D6" s="72" t="str">
        <f>IF(A6="Projeto atende ao quesito eliminatório","Por favor CONTINUE avaliando os demais itens",IF(A6="Projeto ELIMINADO","Use o campo abaixo para justificar o porquê do projeto não ser caracterizado como extensão e NÃO PROSSIGA com a avaliação dos demais itens",IF(A6="Verifique o critério eliminatório","")))</f>
        <v/>
      </c>
      <c r="E6" s="73"/>
      <c r="F6" s="73"/>
      <c r="G6" s="73"/>
      <c r="H6" s="73"/>
      <c r="I6" s="73"/>
      <c r="J6" s="73"/>
      <c r="K6" s="74"/>
      <c r="AS6" s="2"/>
    </row>
    <row r="7" spans="1:45" ht="15.75" customHeight="1" x14ac:dyDescent="0.25">
      <c r="A7" s="81"/>
      <c r="B7" s="82"/>
      <c r="C7" s="83"/>
      <c r="D7" s="75"/>
      <c r="E7" s="76"/>
      <c r="F7" s="76"/>
      <c r="G7" s="76"/>
      <c r="H7" s="76"/>
      <c r="I7" s="76"/>
      <c r="J7" s="76"/>
      <c r="K7" s="77"/>
    </row>
    <row r="8" spans="1:45" x14ac:dyDescent="0.25">
      <c r="A8" s="21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45" ht="17.2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45" ht="17.2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45" ht="17.2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45" ht="17.2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45" ht="6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45" ht="17.25" customHeight="1" x14ac:dyDescent="0.25">
      <c r="A14" s="87" t="s">
        <v>30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45" ht="6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45" x14ac:dyDescent="0.25">
      <c r="A16" s="91" t="s">
        <v>46</v>
      </c>
      <c r="B16" s="92"/>
      <c r="C16" s="92"/>
      <c r="D16" s="92"/>
      <c r="E16" s="92"/>
      <c r="F16" s="92"/>
      <c r="G16" s="92"/>
      <c r="H16" s="92"/>
      <c r="I16" s="92"/>
      <c r="J16" s="92"/>
      <c r="K16" s="93"/>
    </row>
    <row r="17" spans="1:12" ht="15" customHeight="1" x14ac:dyDescent="0.25">
      <c r="A17" s="88" t="s">
        <v>4</v>
      </c>
      <c r="B17" s="89"/>
      <c r="C17" s="89"/>
      <c r="D17" s="90"/>
      <c r="E17" s="36" t="s">
        <v>47</v>
      </c>
      <c r="F17" s="36"/>
      <c r="G17" s="36"/>
      <c r="H17" s="36"/>
      <c r="I17" s="36"/>
      <c r="J17" s="36"/>
      <c r="K17" s="13" t="s">
        <v>11</v>
      </c>
    </row>
    <row r="18" spans="1:12" ht="15" customHeight="1" x14ac:dyDescent="0.25">
      <c r="A18" s="48" t="s">
        <v>8</v>
      </c>
      <c r="B18" s="49"/>
      <c r="C18" s="49"/>
      <c r="D18" s="50"/>
      <c r="E18" s="36"/>
      <c r="F18" s="36"/>
      <c r="G18" s="36"/>
      <c r="H18" s="36"/>
      <c r="I18" s="36"/>
      <c r="J18" s="36"/>
      <c r="K18" s="94"/>
      <c r="L18" s="19">
        <f>IF(K18&gt;6,6,K18)</f>
        <v>0</v>
      </c>
    </row>
    <row r="19" spans="1:12" ht="15" customHeight="1" x14ac:dyDescent="0.25">
      <c r="A19" s="51"/>
      <c r="B19" s="52"/>
      <c r="C19" s="52"/>
      <c r="D19" s="53"/>
      <c r="E19" s="36"/>
      <c r="F19" s="36"/>
      <c r="G19" s="36"/>
      <c r="H19" s="36"/>
      <c r="I19" s="36"/>
      <c r="J19" s="36"/>
      <c r="K19" s="95"/>
      <c r="L19" s="19"/>
    </row>
    <row r="20" spans="1:12" x14ac:dyDescent="0.25">
      <c r="A20" s="51"/>
      <c r="B20" s="52"/>
      <c r="C20" s="52"/>
      <c r="D20" s="53"/>
      <c r="E20" s="36"/>
      <c r="F20" s="36"/>
      <c r="G20" s="36"/>
      <c r="H20" s="36"/>
      <c r="I20" s="36"/>
      <c r="J20" s="36"/>
      <c r="K20" s="96"/>
      <c r="L20" s="19"/>
    </row>
    <row r="21" spans="1:12" x14ac:dyDescent="0.25">
      <c r="A21" s="51"/>
      <c r="B21" s="52"/>
      <c r="C21" s="52"/>
      <c r="D21" s="53"/>
      <c r="E21" s="30" t="s">
        <v>48</v>
      </c>
      <c r="F21" s="31"/>
      <c r="G21" s="31"/>
      <c r="H21" s="31"/>
      <c r="I21" s="31"/>
      <c r="J21" s="32"/>
      <c r="K21" s="13" t="s">
        <v>11</v>
      </c>
      <c r="L21" s="8"/>
    </row>
    <row r="22" spans="1:12" ht="15" customHeight="1" x14ac:dyDescent="0.25">
      <c r="A22" s="51"/>
      <c r="B22" s="52"/>
      <c r="C22" s="52"/>
      <c r="D22" s="53"/>
      <c r="E22" s="98"/>
      <c r="F22" s="99"/>
      <c r="G22" s="99"/>
      <c r="H22" s="99"/>
      <c r="I22" s="99"/>
      <c r="J22" s="100"/>
      <c r="K22" s="25"/>
      <c r="L22" s="19">
        <f>IF(K22&gt;6,6,K22)</f>
        <v>0</v>
      </c>
    </row>
    <row r="23" spans="1:12" ht="15" customHeight="1" x14ac:dyDescent="0.25">
      <c r="A23" s="51"/>
      <c r="B23" s="52"/>
      <c r="C23" s="52"/>
      <c r="D23" s="53"/>
      <c r="E23" s="33"/>
      <c r="F23" s="34"/>
      <c r="G23" s="34"/>
      <c r="H23" s="34"/>
      <c r="I23" s="34"/>
      <c r="J23" s="35"/>
      <c r="K23" s="97"/>
      <c r="L23" s="19"/>
    </row>
    <row r="24" spans="1:12" ht="15" customHeight="1" x14ac:dyDescent="0.25">
      <c r="A24" s="51"/>
      <c r="B24" s="52"/>
      <c r="C24" s="52"/>
      <c r="D24" s="53"/>
      <c r="E24" s="30" t="s">
        <v>49</v>
      </c>
      <c r="F24" s="101"/>
      <c r="G24" s="101"/>
      <c r="H24" s="101"/>
      <c r="I24" s="101"/>
      <c r="J24" s="102"/>
      <c r="K24" s="13" t="s">
        <v>11</v>
      </c>
      <c r="L24" s="8"/>
    </row>
    <row r="25" spans="1:12" x14ac:dyDescent="0.25">
      <c r="A25" s="51"/>
      <c r="B25" s="52"/>
      <c r="C25" s="52"/>
      <c r="D25" s="53"/>
      <c r="E25" s="103"/>
      <c r="F25" s="104"/>
      <c r="G25" s="104"/>
      <c r="H25" s="104"/>
      <c r="I25" s="104"/>
      <c r="J25" s="105"/>
      <c r="K25" s="25"/>
      <c r="L25" s="19">
        <f>IF(K25&gt;6,6,K25)</f>
        <v>0</v>
      </c>
    </row>
    <row r="26" spans="1:12" ht="15" customHeight="1" x14ac:dyDescent="0.25">
      <c r="A26" s="51"/>
      <c r="B26" s="52"/>
      <c r="C26" s="52"/>
      <c r="D26" s="53"/>
      <c r="E26" s="106"/>
      <c r="F26" s="107"/>
      <c r="G26" s="107"/>
      <c r="H26" s="107"/>
      <c r="I26" s="107"/>
      <c r="J26" s="108"/>
      <c r="K26" s="26"/>
      <c r="L26" s="19"/>
    </row>
    <row r="27" spans="1:12" x14ac:dyDescent="0.25">
      <c r="A27" s="51"/>
      <c r="B27" s="52"/>
      <c r="C27" s="52"/>
      <c r="D27" s="53"/>
      <c r="E27" s="30" t="s">
        <v>50</v>
      </c>
      <c r="F27" s="101"/>
      <c r="G27" s="101"/>
      <c r="H27" s="101"/>
      <c r="I27" s="101"/>
      <c r="J27" s="102"/>
      <c r="K27" s="13" t="s">
        <v>19</v>
      </c>
      <c r="L27" s="8"/>
    </row>
    <row r="28" spans="1:12" x14ac:dyDescent="0.25">
      <c r="A28" s="51"/>
      <c r="B28" s="52"/>
      <c r="C28" s="52"/>
      <c r="D28" s="53"/>
      <c r="E28" s="103"/>
      <c r="F28" s="104"/>
      <c r="G28" s="104"/>
      <c r="H28" s="104"/>
      <c r="I28" s="104"/>
      <c r="J28" s="105"/>
      <c r="K28" s="25"/>
      <c r="L28" s="19">
        <f>IF(K28&gt;10,10,K28)</f>
        <v>0</v>
      </c>
    </row>
    <row r="29" spans="1:12" x14ac:dyDescent="0.25">
      <c r="A29" s="51"/>
      <c r="B29" s="52"/>
      <c r="C29" s="52"/>
      <c r="D29" s="53"/>
      <c r="E29" s="106"/>
      <c r="F29" s="107"/>
      <c r="G29" s="107"/>
      <c r="H29" s="107"/>
      <c r="I29" s="107"/>
      <c r="J29" s="108"/>
      <c r="K29" s="26"/>
      <c r="L29" s="19"/>
    </row>
    <row r="30" spans="1:12" ht="15" customHeight="1" x14ac:dyDescent="0.25">
      <c r="A30" s="51"/>
      <c r="B30" s="52"/>
      <c r="C30" s="52"/>
      <c r="D30" s="53"/>
      <c r="E30" s="30" t="s">
        <v>51</v>
      </c>
      <c r="F30" s="31"/>
      <c r="G30" s="31"/>
      <c r="H30" s="31"/>
      <c r="I30" s="31"/>
      <c r="J30" s="32"/>
      <c r="K30" s="13" t="s">
        <v>19</v>
      </c>
      <c r="L30" s="8"/>
    </row>
    <row r="31" spans="1:12" x14ac:dyDescent="0.25">
      <c r="A31" s="51"/>
      <c r="B31" s="52"/>
      <c r="C31" s="52"/>
      <c r="D31" s="53"/>
      <c r="E31" s="98"/>
      <c r="F31" s="99"/>
      <c r="G31" s="99"/>
      <c r="H31" s="99"/>
      <c r="I31" s="99"/>
      <c r="J31" s="100"/>
      <c r="K31" s="25"/>
      <c r="L31" s="19">
        <f>IF(K31&gt;10,10,K31)</f>
        <v>0</v>
      </c>
    </row>
    <row r="32" spans="1:12" ht="15" customHeight="1" x14ac:dyDescent="0.25">
      <c r="A32" s="51"/>
      <c r="B32" s="52"/>
      <c r="C32" s="52"/>
      <c r="D32" s="53"/>
      <c r="E32" s="33"/>
      <c r="F32" s="34"/>
      <c r="G32" s="34"/>
      <c r="H32" s="34"/>
      <c r="I32" s="34"/>
      <c r="J32" s="35"/>
      <c r="K32" s="26"/>
      <c r="L32" s="19"/>
    </row>
    <row r="33" spans="1:12" ht="33.75" customHeight="1" x14ac:dyDescent="0.25">
      <c r="A33" s="54"/>
      <c r="B33" s="55"/>
      <c r="C33" s="55"/>
      <c r="D33" s="56"/>
      <c r="E33" s="27" t="s">
        <v>10</v>
      </c>
      <c r="F33" s="28"/>
      <c r="G33" s="28"/>
      <c r="H33" s="28"/>
      <c r="I33" s="28"/>
      <c r="J33" s="29"/>
      <c r="K33" s="14">
        <f>IF(SUM(L18+L22+L25+L28+L31)&gt;38,38,SUM(L18+L22+L25+L28+L31))</f>
        <v>0</v>
      </c>
      <c r="L33" s="9"/>
    </row>
    <row r="34" spans="1:12" ht="9" customHeight="1" x14ac:dyDescent="0.25">
      <c r="A34" s="21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9"/>
    </row>
    <row r="35" spans="1:12" ht="9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9"/>
    </row>
    <row r="36" spans="1:12" ht="9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9"/>
    </row>
    <row r="37" spans="1:12" ht="9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9"/>
    </row>
    <row r="38" spans="1:12" ht="9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9"/>
    </row>
    <row r="39" spans="1:12" ht="9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9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9"/>
    </row>
    <row r="41" spans="1:12" ht="16.5" customHeight="1" x14ac:dyDescent="0.25">
      <c r="A41" s="22" t="s">
        <v>3</v>
      </c>
      <c r="B41" s="23"/>
      <c r="C41" s="23"/>
      <c r="D41" s="23"/>
      <c r="E41" s="23"/>
      <c r="F41" s="23"/>
      <c r="G41" s="23"/>
      <c r="H41" s="23"/>
      <c r="I41" s="23"/>
      <c r="J41" s="23"/>
      <c r="K41" s="24"/>
      <c r="L41" s="9"/>
    </row>
    <row r="42" spans="1:12" ht="15.75" customHeight="1" x14ac:dyDescent="0.25">
      <c r="A42" s="20" t="s">
        <v>4</v>
      </c>
      <c r="B42" s="20"/>
      <c r="C42" s="20"/>
      <c r="D42" s="20"/>
      <c r="E42" s="20" t="s">
        <v>29</v>
      </c>
      <c r="F42" s="20"/>
      <c r="G42" s="20"/>
      <c r="H42" s="20"/>
      <c r="I42" s="20"/>
      <c r="J42" s="20"/>
      <c r="K42" s="20"/>
      <c r="L42" s="9"/>
    </row>
    <row r="43" spans="1:12" ht="19.5" customHeight="1" x14ac:dyDescent="0.25">
      <c r="A43" s="48" t="s">
        <v>16</v>
      </c>
      <c r="B43" s="49"/>
      <c r="C43" s="49"/>
      <c r="D43" s="50"/>
      <c r="E43" s="30" t="s">
        <v>14</v>
      </c>
      <c r="F43" s="31"/>
      <c r="G43" s="31"/>
      <c r="H43" s="31"/>
      <c r="I43" s="31"/>
      <c r="J43" s="32"/>
      <c r="K43" s="15" t="s">
        <v>13</v>
      </c>
      <c r="L43" s="9"/>
    </row>
    <row r="44" spans="1:12" ht="28.5" customHeight="1" x14ac:dyDescent="0.25">
      <c r="A44" s="51"/>
      <c r="B44" s="52"/>
      <c r="C44" s="52"/>
      <c r="D44" s="53"/>
      <c r="E44" s="33"/>
      <c r="F44" s="34"/>
      <c r="G44" s="34"/>
      <c r="H44" s="34"/>
      <c r="I44" s="34"/>
      <c r="J44" s="35"/>
      <c r="K44" s="10"/>
      <c r="L44" s="18">
        <f>IF(K44&gt;5,5,K44)</f>
        <v>0</v>
      </c>
    </row>
    <row r="45" spans="1:12" ht="15" customHeight="1" x14ac:dyDescent="0.25">
      <c r="A45" s="51"/>
      <c r="B45" s="52"/>
      <c r="C45" s="52"/>
      <c r="D45" s="53"/>
      <c r="E45" s="36" t="s">
        <v>15</v>
      </c>
      <c r="F45" s="36"/>
      <c r="G45" s="36"/>
      <c r="H45" s="36"/>
      <c r="I45" s="36"/>
      <c r="J45" s="36"/>
      <c r="K45" s="15" t="s">
        <v>13</v>
      </c>
      <c r="L45" s="9"/>
    </row>
    <row r="46" spans="1:12" x14ac:dyDescent="0.25">
      <c r="A46" s="51"/>
      <c r="B46" s="52"/>
      <c r="C46" s="52"/>
      <c r="D46" s="53"/>
      <c r="E46" s="36"/>
      <c r="F46" s="36"/>
      <c r="G46" s="36"/>
      <c r="H46" s="36"/>
      <c r="I46" s="36"/>
      <c r="J46" s="36"/>
      <c r="K46" s="111"/>
      <c r="L46" s="19">
        <f>IF(K46&gt;5,5,K46)</f>
        <v>0</v>
      </c>
    </row>
    <row r="47" spans="1:12" ht="15" customHeight="1" x14ac:dyDescent="0.25">
      <c r="A47" s="51"/>
      <c r="B47" s="52"/>
      <c r="C47" s="52"/>
      <c r="D47" s="53"/>
      <c r="E47" s="36"/>
      <c r="F47" s="36"/>
      <c r="G47" s="36"/>
      <c r="H47" s="36"/>
      <c r="I47" s="36"/>
      <c r="J47" s="36"/>
      <c r="K47" s="112"/>
      <c r="L47" s="19"/>
    </row>
    <row r="48" spans="1:12" ht="24.75" customHeight="1" x14ac:dyDescent="0.25">
      <c r="A48" s="54"/>
      <c r="B48" s="55"/>
      <c r="C48" s="55"/>
      <c r="D48" s="56"/>
      <c r="E48" s="27" t="s">
        <v>10</v>
      </c>
      <c r="F48" s="28"/>
      <c r="G48" s="28"/>
      <c r="H48" s="28"/>
      <c r="I48" s="28"/>
      <c r="J48" s="29"/>
      <c r="K48" s="16">
        <f>IF(SUM(L44+L46)&gt;10,10,SUM(L44+L46))</f>
        <v>0</v>
      </c>
      <c r="L48" s="9"/>
    </row>
    <row r="49" spans="1:12" ht="9" customHeight="1" x14ac:dyDescent="0.25">
      <c r="A49" s="115" t="s">
        <v>33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7"/>
      <c r="L49" s="9"/>
    </row>
    <row r="50" spans="1:12" ht="9" customHeight="1" x14ac:dyDescent="0.25">
      <c r="A50" s="118"/>
      <c r="B50" s="119"/>
      <c r="C50" s="119"/>
      <c r="D50" s="119"/>
      <c r="E50" s="119"/>
      <c r="F50" s="119"/>
      <c r="G50" s="119"/>
      <c r="H50" s="119"/>
      <c r="I50" s="119"/>
      <c r="J50" s="119"/>
      <c r="K50" s="120"/>
      <c r="L50" s="9"/>
    </row>
    <row r="51" spans="1:12" ht="9" customHeight="1" x14ac:dyDescent="0.25">
      <c r="A51" s="118"/>
      <c r="B51" s="119"/>
      <c r="C51" s="119"/>
      <c r="D51" s="119"/>
      <c r="E51" s="119"/>
      <c r="F51" s="119"/>
      <c r="G51" s="119"/>
      <c r="H51" s="119"/>
      <c r="I51" s="119"/>
      <c r="J51" s="119"/>
      <c r="K51" s="120"/>
      <c r="L51" s="9"/>
    </row>
    <row r="52" spans="1:12" ht="9" customHeight="1" x14ac:dyDescent="0.25">
      <c r="A52" s="118"/>
      <c r="B52" s="119"/>
      <c r="C52" s="119"/>
      <c r="D52" s="119"/>
      <c r="E52" s="119"/>
      <c r="F52" s="119"/>
      <c r="G52" s="119"/>
      <c r="H52" s="119"/>
      <c r="I52" s="119"/>
      <c r="J52" s="119"/>
      <c r="K52" s="120"/>
      <c r="L52" s="9"/>
    </row>
    <row r="53" spans="1:12" ht="9" customHeight="1" x14ac:dyDescent="0.25">
      <c r="A53" s="118"/>
      <c r="B53" s="119"/>
      <c r="C53" s="119"/>
      <c r="D53" s="119"/>
      <c r="E53" s="119"/>
      <c r="F53" s="119"/>
      <c r="G53" s="119"/>
      <c r="H53" s="119"/>
      <c r="I53" s="119"/>
      <c r="J53" s="119"/>
      <c r="K53" s="120"/>
      <c r="L53" s="9"/>
    </row>
    <row r="54" spans="1:12" ht="9" customHeight="1" x14ac:dyDescent="0.25">
      <c r="A54" s="118"/>
      <c r="B54" s="119"/>
      <c r="C54" s="119"/>
      <c r="D54" s="119"/>
      <c r="E54" s="119"/>
      <c r="F54" s="119"/>
      <c r="G54" s="119"/>
      <c r="H54" s="119"/>
      <c r="I54" s="119"/>
      <c r="J54" s="119"/>
      <c r="K54" s="120"/>
      <c r="L54" s="9"/>
    </row>
    <row r="55" spans="1:12" ht="9" customHeight="1" x14ac:dyDescent="0.25">
      <c r="A55" s="118"/>
      <c r="B55" s="119"/>
      <c r="C55" s="119"/>
      <c r="D55" s="119"/>
      <c r="E55" s="119"/>
      <c r="F55" s="119"/>
      <c r="G55" s="119"/>
      <c r="H55" s="119"/>
      <c r="I55" s="119"/>
      <c r="J55" s="119"/>
      <c r="K55" s="120"/>
      <c r="L55" s="9"/>
    </row>
    <row r="56" spans="1:12" ht="9" customHeight="1" x14ac:dyDescent="0.25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3"/>
      <c r="L56" s="9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9"/>
    </row>
    <row r="58" spans="1:12" ht="15" customHeight="1" x14ac:dyDescent="0.25">
      <c r="A58" s="124" t="s">
        <v>5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6"/>
      <c r="L58" s="9"/>
    </row>
    <row r="59" spans="1:12" ht="15" customHeight="1" x14ac:dyDescent="0.25">
      <c r="A59" s="20" t="s">
        <v>4</v>
      </c>
      <c r="B59" s="20"/>
      <c r="C59" s="20"/>
      <c r="D59" s="20"/>
      <c r="E59" s="20" t="s">
        <v>17</v>
      </c>
      <c r="F59" s="20"/>
      <c r="G59" s="20"/>
      <c r="H59" s="20"/>
      <c r="I59" s="20"/>
      <c r="J59" s="20"/>
      <c r="K59" s="20"/>
      <c r="L59" s="9"/>
    </row>
    <row r="60" spans="1:12" ht="22.5" customHeight="1" x14ac:dyDescent="0.25">
      <c r="A60" s="127" t="s">
        <v>22</v>
      </c>
      <c r="B60" s="128"/>
      <c r="C60" s="128"/>
      <c r="D60" s="129"/>
      <c r="E60" s="36" t="s">
        <v>37</v>
      </c>
      <c r="F60" s="36"/>
      <c r="G60" s="36"/>
      <c r="H60" s="36"/>
      <c r="I60" s="36"/>
      <c r="J60" s="36"/>
      <c r="K60" s="15" t="s">
        <v>18</v>
      </c>
      <c r="L60" s="9"/>
    </row>
    <row r="61" spans="1:12" ht="22.5" customHeight="1" x14ac:dyDescent="0.25">
      <c r="A61" s="130"/>
      <c r="B61" s="131"/>
      <c r="C61" s="131"/>
      <c r="D61" s="132"/>
      <c r="E61" s="36"/>
      <c r="F61" s="36"/>
      <c r="G61" s="36"/>
      <c r="H61" s="36"/>
      <c r="I61" s="36"/>
      <c r="J61" s="36"/>
      <c r="K61" s="11"/>
      <c r="L61" s="18">
        <f>IF(K61&gt;20,20,K61)</f>
        <v>0</v>
      </c>
    </row>
    <row r="62" spans="1:12" ht="15" customHeight="1" x14ac:dyDescent="0.25">
      <c r="A62" s="130"/>
      <c r="B62" s="131"/>
      <c r="C62" s="131"/>
      <c r="D62" s="132"/>
      <c r="E62" s="36" t="s">
        <v>20</v>
      </c>
      <c r="F62" s="36"/>
      <c r="G62" s="36"/>
      <c r="H62" s="36"/>
      <c r="I62" s="36"/>
      <c r="J62" s="36"/>
      <c r="K62" s="15" t="s">
        <v>21</v>
      </c>
      <c r="L62" s="9"/>
    </row>
    <row r="63" spans="1:12" ht="23.25" customHeight="1" x14ac:dyDescent="0.25">
      <c r="A63" s="130"/>
      <c r="B63" s="131"/>
      <c r="C63" s="131"/>
      <c r="D63" s="132"/>
      <c r="E63" s="36"/>
      <c r="F63" s="36"/>
      <c r="G63" s="36"/>
      <c r="H63" s="36"/>
      <c r="I63" s="36"/>
      <c r="J63" s="36"/>
      <c r="K63" s="11"/>
      <c r="L63" s="18">
        <f>IF(K63&gt;0.01,0,0)</f>
        <v>0</v>
      </c>
    </row>
    <row r="64" spans="1:12" ht="22.5" customHeight="1" x14ac:dyDescent="0.25">
      <c r="A64" s="133"/>
      <c r="B64" s="134"/>
      <c r="C64" s="134"/>
      <c r="D64" s="135"/>
      <c r="E64" s="27" t="s">
        <v>23</v>
      </c>
      <c r="F64" s="28"/>
      <c r="G64" s="28"/>
      <c r="H64" s="28"/>
      <c r="I64" s="28"/>
      <c r="J64" s="29"/>
      <c r="K64" s="17">
        <f>MAX(L61,L63)</f>
        <v>0</v>
      </c>
      <c r="L64" s="9"/>
    </row>
    <row r="65" spans="1:12" ht="10.5" customHeight="1" x14ac:dyDescent="0.25">
      <c r="A65" s="21" t="s">
        <v>24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9"/>
    </row>
    <row r="66" spans="1:12" ht="10.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9"/>
    </row>
    <row r="67" spans="1:12" ht="10.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9"/>
    </row>
    <row r="68" spans="1:12" ht="10.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9"/>
    </row>
    <row r="69" spans="1:12" ht="10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9"/>
    </row>
    <row r="70" spans="1:12" ht="10.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9"/>
    </row>
    <row r="71" spans="1:12" ht="10.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9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9"/>
    </row>
    <row r="73" spans="1:12" ht="30" customHeight="1" x14ac:dyDescent="0.25">
      <c r="A73" s="113" t="s">
        <v>39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9"/>
    </row>
    <row r="74" spans="1:12" ht="15" customHeight="1" x14ac:dyDescent="0.25">
      <c r="A74" s="20" t="s">
        <v>4</v>
      </c>
      <c r="B74" s="20"/>
      <c r="C74" s="20"/>
      <c r="D74" s="20"/>
      <c r="E74" s="20" t="s">
        <v>17</v>
      </c>
      <c r="F74" s="20"/>
      <c r="G74" s="20"/>
      <c r="H74" s="20"/>
      <c r="I74" s="20"/>
      <c r="J74" s="20"/>
      <c r="K74" s="20"/>
      <c r="L74" s="9"/>
    </row>
    <row r="75" spans="1:12" ht="22.5" customHeight="1" x14ac:dyDescent="0.25">
      <c r="A75" s="48" t="s">
        <v>25</v>
      </c>
      <c r="B75" s="49"/>
      <c r="C75" s="49"/>
      <c r="D75" s="50"/>
      <c r="E75" s="36" t="s">
        <v>40</v>
      </c>
      <c r="F75" s="36"/>
      <c r="G75" s="36"/>
      <c r="H75" s="36"/>
      <c r="I75" s="36"/>
      <c r="J75" s="36"/>
      <c r="K75" s="15" t="s">
        <v>45</v>
      </c>
      <c r="L75" s="9"/>
    </row>
    <row r="76" spans="1:12" ht="22.5" customHeight="1" x14ac:dyDescent="0.25">
      <c r="A76" s="51"/>
      <c r="B76" s="52"/>
      <c r="C76" s="52"/>
      <c r="D76" s="53"/>
      <c r="E76" s="36"/>
      <c r="F76" s="36"/>
      <c r="G76" s="36"/>
      <c r="H76" s="36"/>
      <c r="I76" s="36"/>
      <c r="J76" s="36"/>
      <c r="K76" s="11"/>
      <c r="L76" s="18">
        <f>IF(K76&gt;12,12,K76)</f>
        <v>0</v>
      </c>
    </row>
    <row r="77" spans="1:12" ht="22.5" customHeight="1" x14ac:dyDescent="0.25">
      <c r="A77" s="51"/>
      <c r="B77" s="52"/>
      <c r="C77" s="52"/>
      <c r="D77" s="53"/>
      <c r="E77" s="36" t="s">
        <v>41</v>
      </c>
      <c r="F77" s="36"/>
      <c r="G77" s="36"/>
      <c r="H77" s="36"/>
      <c r="I77" s="36"/>
      <c r="J77" s="36"/>
      <c r="K77" s="15" t="s">
        <v>44</v>
      </c>
      <c r="L77" s="9"/>
    </row>
    <row r="78" spans="1:12" ht="22.5" customHeight="1" x14ac:dyDescent="0.25">
      <c r="A78" s="51"/>
      <c r="B78" s="52"/>
      <c r="C78" s="52"/>
      <c r="D78" s="53"/>
      <c r="E78" s="36"/>
      <c r="F78" s="36"/>
      <c r="G78" s="36"/>
      <c r="H78" s="36"/>
      <c r="I78" s="36"/>
      <c r="J78" s="36"/>
      <c r="K78" s="11"/>
      <c r="L78" s="18">
        <f>IF(K78&gt;9,9,K78)</f>
        <v>0</v>
      </c>
    </row>
    <row r="79" spans="1:12" ht="22.5" customHeight="1" x14ac:dyDescent="0.25">
      <c r="A79" s="51"/>
      <c r="B79" s="52"/>
      <c r="C79" s="52"/>
      <c r="D79" s="53"/>
      <c r="E79" s="36" t="s">
        <v>42</v>
      </c>
      <c r="F79" s="36"/>
      <c r="G79" s="36"/>
      <c r="H79" s="36"/>
      <c r="I79" s="36"/>
      <c r="J79" s="36"/>
      <c r="K79" s="15" t="s">
        <v>13</v>
      </c>
      <c r="L79" s="12"/>
    </row>
    <row r="80" spans="1:12" ht="22.5" customHeight="1" x14ac:dyDescent="0.25">
      <c r="A80" s="51"/>
      <c r="B80" s="52"/>
      <c r="C80" s="52"/>
      <c r="D80" s="53"/>
      <c r="E80" s="36"/>
      <c r="F80" s="36"/>
      <c r="G80" s="36"/>
      <c r="H80" s="36"/>
      <c r="I80" s="36"/>
      <c r="J80" s="36"/>
      <c r="K80" s="11"/>
      <c r="L80" s="18">
        <f>IF(K80&gt;5,5,K80)</f>
        <v>0</v>
      </c>
    </row>
    <row r="81" spans="1:12" ht="22.5" customHeight="1" x14ac:dyDescent="0.25">
      <c r="A81" s="51"/>
      <c r="B81" s="52"/>
      <c r="C81" s="52"/>
      <c r="D81" s="53"/>
      <c r="E81" s="36" t="s">
        <v>43</v>
      </c>
      <c r="F81" s="36"/>
      <c r="G81" s="36"/>
      <c r="H81" s="36"/>
      <c r="I81" s="36"/>
      <c r="J81" s="36"/>
      <c r="K81" s="15" t="s">
        <v>26</v>
      </c>
      <c r="L81" s="9"/>
    </row>
    <row r="82" spans="1:12" ht="22.5" customHeight="1" x14ac:dyDescent="0.25">
      <c r="A82" s="51"/>
      <c r="B82" s="52"/>
      <c r="C82" s="52"/>
      <c r="D82" s="53"/>
      <c r="E82" s="36"/>
      <c r="F82" s="36"/>
      <c r="G82" s="36"/>
      <c r="H82" s="36"/>
      <c r="I82" s="36"/>
      <c r="J82" s="36"/>
      <c r="K82" s="11"/>
      <c r="L82" s="18">
        <f>IF(K82&gt;3,3,K82)</f>
        <v>0</v>
      </c>
    </row>
    <row r="83" spans="1:12" ht="22.5" customHeight="1" x14ac:dyDescent="0.25">
      <c r="A83" s="54"/>
      <c r="B83" s="55"/>
      <c r="C83" s="55"/>
      <c r="D83" s="56"/>
      <c r="E83" s="27" t="s">
        <v>23</v>
      </c>
      <c r="F83" s="28"/>
      <c r="G83" s="28"/>
      <c r="H83" s="28"/>
      <c r="I83" s="28"/>
      <c r="J83" s="29"/>
      <c r="K83" s="16">
        <f>MAX(L76,L78,L80,L82)</f>
        <v>0</v>
      </c>
      <c r="L83" s="9"/>
    </row>
    <row r="84" spans="1:12" ht="9" customHeight="1" x14ac:dyDescent="0.25">
      <c r="A84" s="46" t="s">
        <v>24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9"/>
    </row>
    <row r="85" spans="1:12" ht="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9"/>
    </row>
    <row r="86" spans="1:12" ht="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9"/>
    </row>
    <row r="87" spans="1:12" ht="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9"/>
    </row>
    <row r="88" spans="1:12" ht="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9"/>
    </row>
    <row r="89" spans="1:12" ht="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9"/>
    </row>
    <row r="90" spans="1:12" ht="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9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9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9"/>
    </row>
    <row r="93" spans="1:12" x14ac:dyDescent="0.25">
      <c r="A93" s="47" t="s">
        <v>38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9"/>
    </row>
    <row r="94" spans="1:12" ht="15" customHeight="1" x14ac:dyDescent="0.25">
      <c r="A94" s="20" t="s">
        <v>4</v>
      </c>
      <c r="B94" s="20"/>
      <c r="C94" s="20"/>
      <c r="D94" s="20"/>
      <c r="E94" s="20" t="s">
        <v>17</v>
      </c>
      <c r="F94" s="20"/>
      <c r="G94" s="20"/>
      <c r="H94" s="20"/>
      <c r="I94" s="20"/>
      <c r="J94" s="20"/>
      <c r="K94" s="20"/>
      <c r="L94" s="12"/>
    </row>
    <row r="95" spans="1:12" ht="15" customHeight="1" x14ac:dyDescent="0.25">
      <c r="A95" s="37" t="s">
        <v>27</v>
      </c>
      <c r="B95" s="38"/>
      <c r="C95" s="38"/>
      <c r="D95" s="39"/>
      <c r="E95" s="30" t="s">
        <v>34</v>
      </c>
      <c r="F95" s="31"/>
      <c r="G95" s="31"/>
      <c r="H95" s="31"/>
      <c r="I95" s="31"/>
      <c r="J95" s="32"/>
      <c r="K95" s="15" t="s">
        <v>9</v>
      </c>
      <c r="L95" s="12"/>
    </row>
    <row r="96" spans="1:12" ht="38.25" customHeight="1" x14ac:dyDescent="0.25">
      <c r="A96" s="40"/>
      <c r="B96" s="41"/>
      <c r="C96" s="41"/>
      <c r="D96" s="42"/>
      <c r="E96" s="33"/>
      <c r="F96" s="34"/>
      <c r="G96" s="34"/>
      <c r="H96" s="34"/>
      <c r="I96" s="34"/>
      <c r="J96" s="35"/>
      <c r="K96" s="11"/>
      <c r="L96" s="18">
        <f>IF(K96&gt;20,20,K96)</f>
        <v>0</v>
      </c>
    </row>
    <row r="97" spans="1:12" ht="15" customHeight="1" x14ac:dyDescent="0.25">
      <c r="A97" s="40"/>
      <c r="B97" s="41"/>
      <c r="C97" s="41"/>
      <c r="D97" s="42"/>
      <c r="E97" s="30" t="s">
        <v>35</v>
      </c>
      <c r="F97" s="31"/>
      <c r="G97" s="31"/>
      <c r="H97" s="31"/>
      <c r="I97" s="31"/>
      <c r="J97" s="32"/>
      <c r="K97" s="15" t="s">
        <v>9</v>
      </c>
      <c r="L97" s="12"/>
    </row>
    <row r="98" spans="1:12" ht="37.5" customHeight="1" x14ac:dyDescent="0.25">
      <c r="A98" s="40"/>
      <c r="B98" s="41"/>
      <c r="C98" s="41"/>
      <c r="D98" s="42"/>
      <c r="E98" s="33"/>
      <c r="F98" s="34"/>
      <c r="G98" s="34"/>
      <c r="H98" s="34"/>
      <c r="I98" s="34"/>
      <c r="J98" s="35"/>
      <c r="K98" s="11"/>
      <c r="L98" s="18">
        <f>IF(K98&gt;10,10,K98)</f>
        <v>0</v>
      </c>
    </row>
    <row r="99" spans="1:12" ht="15" customHeight="1" x14ac:dyDescent="0.25">
      <c r="A99" s="40"/>
      <c r="B99" s="41"/>
      <c r="C99" s="41"/>
      <c r="D99" s="42"/>
      <c r="E99" s="36" t="s">
        <v>28</v>
      </c>
      <c r="F99" s="36"/>
      <c r="G99" s="36"/>
      <c r="H99" s="36"/>
      <c r="I99" s="36"/>
      <c r="J99" s="36"/>
      <c r="K99" s="15" t="s">
        <v>9</v>
      </c>
      <c r="L99" s="9"/>
    </row>
    <row r="100" spans="1:12" ht="36" customHeight="1" x14ac:dyDescent="0.25">
      <c r="A100" s="40"/>
      <c r="B100" s="41"/>
      <c r="C100" s="41"/>
      <c r="D100" s="42"/>
      <c r="E100" s="36"/>
      <c r="F100" s="36"/>
      <c r="G100" s="36"/>
      <c r="H100" s="36"/>
      <c r="I100" s="36"/>
      <c r="J100" s="36"/>
      <c r="K100" s="11"/>
      <c r="L100" s="18">
        <f>IF(K100&gt;0.01,0,0)</f>
        <v>0</v>
      </c>
    </row>
    <row r="101" spans="1:12" ht="18" customHeight="1" x14ac:dyDescent="0.25">
      <c r="A101" s="43"/>
      <c r="B101" s="44"/>
      <c r="C101" s="44"/>
      <c r="D101" s="45"/>
      <c r="E101" s="27" t="s">
        <v>23</v>
      </c>
      <c r="F101" s="28"/>
      <c r="G101" s="28"/>
      <c r="H101" s="28"/>
      <c r="I101" s="28"/>
      <c r="J101" s="29"/>
      <c r="K101" s="16">
        <f>MAX(L96,L98,L100)</f>
        <v>0</v>
      </c>
      <c r="L101" s="9"/>
    </row>
    <row r="102" spans="1:12" ht="9.75" customHeight="1" x14ac:dyDescent="0.25">
      <c r="A102" s="21" t="s">
        <v>24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9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9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9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9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2" ht="9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2" ht="15" customHeight="1" x14ac:dyDescent="0.25">
      <c r="A109" s="136" t="s">
        <v>6</v>
      </c>
      <c r="B109" s="137"/>
      <c r="C109" s="137"/>
      <c r="D109" s="137"/>
      <c r="E109" s="137"/>
      <c r="F109" s="137"/>
      <c r="G109" s="137"/>
      <c r="H109" s="137"/>
      <c r="I109" s="137"/>
      <c r="J109" s="140">
        <f>SUM(K101+K83+K64+K48+K33)</f>
        <v>0</v>
      </c>
      <c r="K109" s="141"/>
    </row>
    <row r="110" spans="1:12" ht="15" customHeight="1" x14ac:dyDescent="0.25">
      <c r="A110" s="138"/>
      <c r="B110" s="139"/>
      <c r="C110" s="139"/>
      <c r="D110" s="139"/>
      <c r="E110" s="139"/>
      <c r="F110" s="139"/>
      <c r="G110" s="139"/>
      <c r="H110" s="139"/>
      <c r="I110" s="139"/>
      <c r="J110" s="142"/>
      <c r="K110" s="143"/>
    </row>
    <row r="111" spans="1:12" x14ac:dyDescent="0.25">
      <c r="H111" s="109" t="str">
        <f>IF(J109&gt;100,"Erro! Nota final maior que 100. Reveja as notas atribuídas."," ")</f>
        <v xml:space="preserve"> </v>
      </c>
      <c r="I111" s="109"/>
      <c r="J111" s="109"/>
      <c r="K111" s="109"/>
    </row>
    <row r="112" spans="1:12" x14ac:dyDescent="0.25">
      <c r="H112" s="110"/>
      <c r="I112" s="110"/>
      <c r="J112" s="110"/>
      <c r="K112" s="110"/>
    </row>
  </sheetData>
  <sheetProtection algorithmName="SHA-512" hashValue="CIIwV1NbsWXhSLcqt+NbF0edA31D2ukdFmeWSU4teVAbfpVqynxD/l+L9evo1GNTze5RIeIJIgRiRDkb12987w==" saltValue="pIyj4MvjoUpxwx+kKyfS+g==" spinCount="100000" sheet="1" selectLockedCells="1"/>
  <mergeCells count="71">
    <mergeCell ref="H111:K112"/>
    <mergeCell ref="E43:J44"/>
    <mergeCell ref="E42:K42"/>
    <mergeCell ref="E45:J47"/>
    <mergeCell ref="K46:K47"/>
    <mergeCell ref="A73:K73"/>
    <mergeCell ref="E48:J48"/>
    <mergeCell ref="A43:D48"/>
    <mergeCell ref="A49:K56"/>
    <mergeCell ref="A58:K58"/>
    <mergeCell ref="E60:J61"/>
    <mergeCell ref="E62:J63"/>
    <mergeCell ref="A60:D64"/>
    <mergeCell ref="A109:I110"/>
    <mergeCell ref="J109:K110"/>
    <mergeCell ref="E64:J64"/>
    <mergeCell ref="A14:K14"/>
    <mergeCell ref="A17:D17"/>
    <mergeCell ref="A16:K16"/>
    <mergeCell ref="E17:J20"/>
    <mergeCell ref="K18:K20"/>
    <mergeCell ref="A18:D33"/>
    <mergeCell ref="K22:K23"/>
    <mergeCell ref="E21:J23"/>
    <mergeCell ref="E24:J26"/>
    <mergeCell ref="E27:J29"/>
    <mergeCell ref="K31:K32"/>
    <mergeCell ref="E30:J32"/>
    <mergeCell ref="A8:K12"/>
    <mergeCell ref="A5:K5"/>
    <mergeCell ref="A2:K2"/>
    <mergeCell ref="A1:B1"/>
    <mergeCell ref="C1:K1"/>
    <mergeCell ref="A4:I4"/>
    <mergeCell ref="J4:K4"/>
    <mergeCell ref="D6:K7"/>
    <mergeCell ref="A6:C7"/>
    <mergeCell ref="A3:K3"/>
    <mergeCell ref="A65:K71"/>
    <mergeCell ref="A84:K90"/>
    <mergeCell ref="A74:D74"/>
    <mergeCell ref="A93:K93"/>
    <mergeCell ref="E74:K74"/>
    <mergeCell ref="E83:J83"/>
    <mergeCell ref="A75:D83"/>
    <mergeCell ref="E75:J76"/>
    <mergeCell ref="E77:J78"/>
    <mergeCell ref="E81:J82"/>
    <mergeCell ref="E79:J80"/>
    <mergeCell ref="A102:K107"/>
    <mergeCell ref="A94:D94"/>
    <mergeCell ref="E97:J98"/>
    <mergeCell ref="E99:J100"/>
    <mergeCell ref="E101:J101"/>
    <mergeCell ref="E95:J96"/>
    <mergeCell ref="E94:K94"/>
    <mergeCell ref="A95:D101"/>
    <mergeCell ref="L46:L47"/>
    <mergeCell ref="E59:K59"/>
    <mergeCell ref="L18:L20"/>
    <mergeCell ref="L22:L23"/>
    <mergeCell ref="L25:L26"/>
    <mergeCell ref="L28:L29"/>
    <mergeCell ref="L31:L32"/>
    <mergeCell ref="A34:K39"/>
    <mergeCell ref="A42:D42"/>
    <mergeCell ref="A41:K41"/>
    <mergeCell ref="K28:K29"/>
    <mergeCell ref="A59:D59"/>
    <mergeCell ref="E33:J33"/>
    <mergeCell ref="K25:K26"/>
  </mergeCells>
  <conditionalFormatting sqref="K33">
    <cfRule type="cellIs" dxfId="5" priority="11" operator="greaterThan">
      <formula>30</formula>
    </cfRule>
    <cfRule type="cellIs" dxfId="4" priority="12" operator="greaterThan">
      <formula>30</formula>
    </cfRule>
  </conditionalFormatting>
  <conditionalFormatting sqref="K48">
    <cfRule type="cellIs" dxfId="3" priority="10" operator="greaterThan">
      <formula>10</formula>
    </cfRule>
  </conditionalFormatting>
  <conditionalFormatting sqref="A6">
    <cfRule type="expression" dxfId="2" priority="2">
      <formula>$A$6="Projeto atende ao quesito eliminatório"</formula>
    </cfRule>
    <cfRule type="expression" dxfId="1" priority="3">
      <formula>$A$6="Projeto ELIMINADO"</formula>
    </cfRule>
  </conditionalFormatting>
  <conditionalFormatting sqref="A6:C7">
    <cfRule type="expression" dxfId="0" priority="1">
      <formula>$A$6="Verifique o critério eliminatório"</formula>
    </cfRule>
  </conditionalFormatting>
  <dataValidations count="1">
    <dataValidation type="list" showErrorMessage="1" sqref="J4">
      <formula1>$AS$2:$AS$4</formula1>
    </dataValidation>
  </dataValidations>
  <pageMargins left="0.511811024" right="0.511811024" top="0.78740157499999996" bottom="0.78740157499999996" header="0.31496062000000002" footer="0.31496062000000002"/>
  <pageSetup paperSize="9" scale="89" fitToHeight="0" orientation="portrait" r:id="rId1"/>
  <ignoredErrors>
    <ignoredError sqref="H1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 CANTIERI MARIN</dc:creator>
  <cp:lastModifiedBy>User</cp:lastModifiedBy>
  <cp:lastPrinted>2018-05-10T13:56:36Z</cp:lastPrinted>
  <dcterms:created xsi:type="dcterms:W3CDTF">2018-05-03T17:03:09Z</dcterms:created>
  <dcterms:modified xsi:type="dcterms:W3CDTF">2019-04-05T02:41:51Z</dcterms:modified>
</cp:coreProperties>
</file>