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estágiária- Débora\SERVIDORES\CARREIRA E REMUNERAÇÃO\DOCENTES EBTT\RSC\"/>
    </mc:Choice>
  </mc:AlternateContent>
  <bookViews>
    <workbookView xWindow="0" yWindow="0" windowWidth="20400" windowHeight="7755" activeTab="1"/>
  </bookViews>
  <sheets>
    <sheet name="Diretrizes" sheetId="5" r:id="rId1"/>
    <sheet name="RSC I - Anexo II" sheetId="1" r:id="rId2"/>
    <sheet name="RSC II - Anexo III" sheetId="2" r:id="rId3"/>
    <sheet name="RSC III - Anexo IV" sheetId="3" r:id="rId4"/>
    <sheet name="Total" sheetId="4" r:id="rId5"/>
    <sheet name="Inf" sheetId="6" r:id="rId6"/>
  </sheets>
  <calcPr calcId="152511"/>
</workbook>
</file>

<file path=xl/calcChain.xml><?xml version="1.0" encoding="utf-8"?>
<calcChain xmlns="http://schemas.openxmlformats.org/spreadsheetml/2006/main">
  <c r="G85" i="3" l="1"/>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G119" i="3"/>
  <c r="G120" i="3"/>
  <c r="G121" i="3"/>
  <c r="G122" i="3"/>
  <c r="G84" i="3"/>
  <c r="G78" i="3"/>
  <c r="G79" i="3"/>
  <c r="G72" i="3"/>
  <c r="G71" i="3"/>
  <c r="G73" i="3" s="1"/>
  <c r="G60" i="3"/>
  <c r="G61" i="3"/>
  <c r="G62" i="3"/>
  <c r="G63" i="3"/>
  <c r="G64" i="3"/>
  <c r="G65" i="3"/>
  <c r="G59" i="3"/>
  <c r="G66" i="3" s="1"/>
  <c r="G29" i="3"/>
  <c r="G30" i="3"/>
  <c r="G31" i="3"/>
  <c r="G32" i="3"/>
  <c r="G33" i="3"/>
  <c r="G34" i="3"/>
  <c r="G35" i="3"/>
  <c r="G36" i="3"/>
  <c r="G37" i="3"/>
  <c r="G38" i="3"/>
  <c r="G39" i="3"/>
  <c r="G40" i="3"/>
  <c r="G41" i="3"/>
  <c r="G42" i="3"/>
  <c r="G43" i="3"/>
  <c r="G44" i="3"/>
  <c r="G45" i="3"/>
  <c r="G46" i="3"/>
  <c r="G47" i="3"/>
  <c r="G48" i="3"/>
  <c r="G49" i="3"/>
  <c r="G50" i="3"/>
  <c r="G51" i="3"/>
  <c r="G52" i="3"/>
  <c r="G53" i="3"/>
  <c r="G28" i="3"/>
  <c r="G54" i="3" s="1"/>
  <c r="G15" i="3"/>
  <c r="G16" i="3"/>
  <c r="G17" i="3"/>
  <c r="G18" i="3"/>
  <c r="G19" i="3"/>
  <c r="G20" i="3"/>
  <c r="G21" i="3"/>
  <c r="G22" i="3"/>
  <c r="G14" i="3"/>
  <c r="G23" i="3"/>
  <c r="G8" i="3"/>
  <c r="G7" i="3"/>
  <c r="G9" i="3" s="1"/>
  <c r="G123" i="3"/>
  <c r="G58" i="2"/>
  <c r="G59" i="2" s="1"/>
  <c r="G52" i="2"/>
  <c r="G51" i="2"/>
  <c r="G53" i="2"/>
  <c r="G45" i="2"/>
  <c r="G44" i="2"/>
  <c r="G46" i="2" s="1"/>
  <c r="G38" i="2"/>
  <c r="G37" i="2"/>
  <c r="G36" i="2"/>
  <c r="G35" i="2"/>
  <c r="G39" i="2"/>
  <c r="G29" i="2"/>
  <c r="G28" i="2"/>
  <c r="G30" i="2" s="1"/>
  <c r="G22" i="2"/>
  <c r="G21" i="2"/>
  <c r="G23" i="2"/>
  <c r="G8" i="2"/>
  <c r="G9" i="2"/>
  <c r="G10" i="2"/>
  <c r="G11" i="2"/>
  <c r="G12" i="2"/>
  <c r="G13" i="2"/>
  <c r="G14" i="2"/>
  <c r="G15" i="2"/>
  <c r="G7" i="2"/>
  <c r="G93" i="1"/>
  <c r="G94" i="1" s="1"/>
  <c r="G85" i="1"/>
  <c r="G86" i="1"/>
  <c r="G87" i="1"/>
  <c r="G84" i="1"/>
  <c r="G68" i="1"/>
  <c r="G69" i="1"/>
  <c r="G70" i="1"/>
  <c r="G71" i="1"/>
  <c r="G72" i="1"/>
  <c r="G73" i="1"/>
  <c r="G74" i="1"/>
  <c r="G75" i="1"/>
  <c r="G76" i="1"/>
  <c r="G77" i="1"/>
  <c r="G78" i="1"/>
  <c r="G67" i="1"/>
  <c r="G59" i="1"/>
  <c r="G62" i="1" s="1"/>
  <c r="G60" i="1"/>
  <c r="G61" i="1"/>
  <c r="G58" i="1"/>
  <c r="G41" i="1"/>
  <c r="G42" i="1"/>
  <c r="G43" i="1"/>
  <c r="G44" i="1"/>
  <c r="G45" i="1"/>
  <c r="G46" i="1"/>
  <c r="G47" i="1"/>
  <c r="G48" i="1"/>
  <c r="G49" i="1"/>
  <c r="G50" i="1"/>
  <c r="G51" i="1"/>
  <c r="G52" i="1"/>
  <c r="G40" i="1"/>
  <c r="G53" i="1" s="1"/>
  <c r="G34" i="1"/>
  <c r="G33" i="1"/>
  <c r="G35" i="1" s="1"/>
  <c r="G26" i="1"/>
  <c r="G27" i="1"/>
  <c r="G25" i="1"/>
  <c r="G7" i="1"/>
  <c r="G20" i="1" s="1"/>
  <c r="G8" i="1"/>
  <c r="G9" i="1"/>
  <c r="G10" i="1"/>
  <c r="G11" i="1"/>
  <c r="G12" i="1"/>
  <c r="G13" i="1"/>
  <c r="G14" i="1"/>
  <c r="G15" i="1"/>
  <c r="G16" i="1"/>
  <c r="G17" i="1"/>
  <c r="G18" i="1"/>
  <c r="G19" i="1"/>
  <c r="G6" i="1"/>
  <c r="F28" i="1"/>
  <c r="G79" i="1"/>
  <c r="G88" i="1"/>
  <c r="G16" i="2"/>
  <c r="G28" i="1"/>
  <c r="C35" i="5"/>
  <c r="F123" i="3"/>
  <c r="F79" i="3"/>
  <c r="F73" i="3"/>
  <c r="F66" i="3"/>
  <c r="F23" i="3"/>
  <c r="F54" i="3"/>
  <c r="F9" i="3"/>
  <c r="F59" i="2"/>
  <c r="F53" i="2"/>
  <c r="F61" i="2" s="1"/>
  <c r="D5" i="4" s="1"/>
  <c r="F46" i="2"/>
  <c r="F39" i="2"/>
  <c r="F30" i="2"/>
  <c r="F23" i="2"/>
  <c r="C23" i="5"/>
  <c r="C13" i="5"/>
  <c r="F94" i="1"/>
  <c r="F88" i="1"/>
  <c r="F79" i="1"/>
  <c r="F62" i="1"/>
  <c r="F53" i="1"/>
  <c r="F35" i="1"/>
  <c r="F20" i="1"/>
  <c r="F125" i="3"/>
  <c r="D6" i="4" s="1"/>
  <c r="F97" i="1"/>
  <c r="D4" i="4" s="1"/>
  <c r="D7" i="4" s="1"/>
  <c r="F16" i="2"/>
  <c r="G61" i="2" l="1"/>
  <c r="E5" i="4" s="1"/>
  <c r="G97" i="1"/>
  <c r="E4" i="4" s="1"/>
  <c r="G125" i="3"/>
  <c r="E6" i="4" s="1"/>
  <c r="E7" i="4" l="1"/>
</calcChain>
</file>

<file path=xl/comments1.xml><?xml version="1.0" encoding="utf-8"?>
<comments xmlns="http://schemas.openxmlformats.org/spreadsheetml/2006/main">
  <authors>
    <author>thasiana</author>
  </authors>
  <commentList>
    <comment ref="H5" authorId="0" shapeId="0">
      <text>
        <r>
          <rPr>
            <sz val="9"/>
            <color indexed="81"/>
            <rFont val="Tahoma"/>
            <family val="2"/>
          </rPr>
          <t>(informe neste espaço a descrição da pontuação e o número da página do arquivo  SUA_MATRÍCULA_SIAPE_RD_NOME_ 
SERVIDOR.PDF em que se encontra o documento comprobatório)</t>
        </r>
      </text>
    </comment>
    <comment ref="H24" authorId="0" shapeId="0">
      <text>
        <r>
          <rPr>
            <sz val="9"/>
            <color indexed="81"/>
            <rFont val="Tahoma"/>
            <family val="2"/>
          </rPr>
          <t>(informe neste espaço a descrição da pontuação e o número da página do arquivo  SUA_MATRÍCULA_SIAPE_RD_NOME_ 
SERVIDOR.PDF em que se encontra o documento comprobatório)</t>
        </r>
      </text>
    </comment>
    <comment ref="H32" authorId="0" shapeId="0">
      <text>
        <r>
          <rPr>
            <sz val="9"/>
            <color indexed="81"/>
            <rFont val="Tahoma"/>
            <family val="2"/>
          </rPr>
          <t>(informe neste espaço a descrição da pontuação e o número da página do arquivo  SUA_MATRÍCULA_SIAPE_RD_NOME_ 
SERVIDOR.PDF em que se encontra o documento comprobatório)</t>
        </r>
      </text>
    </comment>
    <comment ref="A33" authorId="0" shapeId="0">
      <text>
        <r>
          <rPr>
            <sz val="9"/>
            <color indexed="10"/>
            <rFont val="Tahoma"/>
            <family val="2"/>
          </rPr>
          <t>Item de preenchimento obrigatório para requerer o RSC  (art. 6º do Regulamento).
Cada semestre comprovado, equivale a seis meses.</t>
        </r>
      </text>
    </comment>
    <comment ref="H39" authorId="0" shapeId="0">
      <text>
        <r>
          <rPr>
            <sz val="9"/>
            <color indexed="81"/>
            <rFont val="Tahoma"/>
            <family val="2"/>
          </rPr>
          <t>(informe neste espaço a descrição da pontuação e o número da página do arquivo  SUA_MATRÍCULA_SIAPE_RD_NOME_ 
SERVIDOR.PDF em que se encontra o documento comprobatório)</t>
        </r>
      </text>
    </comment>
    <comment ref="H57" authorId="0" shapeId="0">
      <text>
        <r>
          <rPr>
            <sz val="9"/>
            <color indexed="81"/>
            <rFont val="Tahoma"/>
            <family val="2"/>
          </rPr>
          <t>(informe neste espaço a descrição da pontuação e o número da página do arquivo  SUA_MATRÍCULA_SIAPE_RD_NOME_ 
SERVIDOR.PDF em que se encontra o documento comprobatório)</t>
        </r>
      </text>
    </comment>
    <comment ref="H66" authorId="0" shapeId="0">
      <text>
        <r>
          <rPr>
            <sz val="9"/>
            <color indexed="81"/>
            <rFont val="Tahoma"/>
            <family val="2"/>
          </rPr>
          <t>(informe neste espaço a descrição da pontuação e o número da página do arquivo  SUA_MATRÍCULA_SIAPE_RD_NOME_ 
SERVIDOR.PDF em que se encontra o documento comprobatório)</t>
        </r>
      </text>
    </comment>
    <comment ref="H83" authorId="0" shapeId="0">
      <text>
        <r>
          <rPr>
            <sz val="9"/>
            <color indexed="81"/>
            <rFont val="Tahoma"/>
            <family val="2"/>
          </rPr>
          <t>(informe neste espaço a descrição da pontuação e o número da página do arquivo  SUA_MATRÍCULA_SIAPE_RD_NOME_ 
SERVIDOR.PDF em que se encontra o documento comprobatório)</t>
        </r>
      </text>
    </comment>
    <comment ref="H92" authorId="0" shapeId="0">
      <text>
        <r>
          <rPr>
            <sz val="9"/>
            <color indexed="81"/>
            <rFont val="Tahoma"/>
            <family val="2"/>
          </rPr>
          <t>(informe neste espaço a descrição da pontuação e o número da página do arquivo  SUA_MATRÍCULA_SIAPE_RD_NOME_ 
SERVIDOR.PDF em que se encontra o documento comprobatório)</t>
        </r>
      </text>
    </comment>
  </commentList>
</comments>
</file>

<file path=xl/comments2.xml><?xml version="1.0" encoding="utf-8"?>
<comments xmlns="http://schemas.openxmlformats.org/spreadsheetml/2006/main">
  <authors>
    <author>thasiana</author>
  </authors>
  <commentList>
    <comment ref="A4" authorId="0" shapeId="0">
      <text>
        <r>
          <rPr>
            <sz val="9"/>
            <color indexed="10"/>
            <rFont val="Tahoma"/>
            <family val="2"/>
          </rPr>
          <t>Obrigatório o preenchimento de pelo menos um dos itens: 1 ao 9; ou 16 (para o corpo discente) (art. 6º do Regulamento).</t>
        </r>
      </text>
    </comment>
    <comment ref="H6" authorId="0" shapeId="0">
      <text>
        <r>
          <rPr>
            <sz val="9"/>
            <color indexed="81"/>
            <rFont val="Tahoma"/>
            <family val="2"/>
          </rPr>
          <t>(informe neste espaço a descrição da pontuação e o número da página do arquivo  SUA_MATRÍCULA_SIAPE_RD_NOME_ 
SERVIDOR.PDF em que se encontra o documento comprobatório)</t>
        </r>
      </text>
    </comment>
    <comment ref="H20" authorId="0" shapeId="0">
      <text>
        <r>
          <rPr>
            <sz val="9"/>
            <color indexed="81"/>
            <rFont val="Tahoma"/>
            <family val="2"/>
          </rPr>
          <t>(informe neste espaço a descrição da pontuação e o número da página do arquivo  SUA_MATRÍCULA_SIAPE_RD_NOME_ 
SERVIDOR.PDF em que se encontra o documento comprobatório)</t>
        </r>
      </text>
    </comment>
    <comment ref="H27" authorId="0" shapeId="0">
      <text>
        <r>
          <rPr>
            <sz val="9"/>
            <color indexed="81"/>
            <rFont val="Tahoma"/>
            <family val="2"/>
          </rPr>
          <t>(informe neste espaço a descrição da pontuação e o número da página do arquivo  SUA_MATRÍCULA_SIAPE_RD_NOME_ 
SERVIDOR.PDF em que se encontra o documento comprobatório)</t>
        </r>
      </text>
    </comment>
    <comment ref="H34" authorId="0" shapeId="0">
      <text>
        <r>
          <rPr>
            <sz val="9"/>
            <color indexed="81"/>
            <rFont val="Tahoma"/>
            <family val="2"/>
          </rPr>
          <t>(informe neste espaço a descrição da pontuação e o número da página do arquivo  SUA_MATRÍCULA_SIAPE_RD_NOME_ 
SERVIDOR.PDF em que se encontra o documento comprobatório)</t>
        </r>
      </text>
    </comment>
    <comment ref="H43" authorId="0" shapeId="0">
      <text>
        <r>
          <rPr>
            <sz val="9"/>
            <color indexed="81"/>
            <rFont val="Tahoma"/>
            <family val="2"/>
          </rPr>
          <t>(informe neste espaço a descrição da pontuação e o número da página do arquivo  SUA_MATRÍCULA_SIAPE_RD_NOME_ 
SERVIDOR.PDF em que se encontra o documento comprobatório)</t>
        </r>
      </text>
    </comment>
    <comment ref="H50" authorId="0" shapeId="0">
      <text>
        <r>
          <rPr>
            <sz val="9"/>
            <color indexed="81"/>
            <rFont val="Tahoma"/>
            <family val="2"/>
          </rPr>
          <t>(informe neste espaço a descrição da pontuação e o número da página do arquivo  SUA_MATRÍCULA_SIAPE_RD_NOME_ 
SERVIDOR.PDF em que se encontra o documento comprobatório)</t>
        </r>
      </text>
    </comment>
    <comment ref="H57" authorId="0" shapeId="0">
      <text>
        <r>
          <rPr>
            <sz val="9"/>
            <color indexed="81"/>
            <rFont val="Tahoma"/>
            <family val="2"/>
          </rPr>
          <t>(informe neste espaço a descrição da pontuação e o número da página do arquivo  SUA_MATRÍCULA_SIAPE_RD_NOME_ 
SERVIDOR.PDF em que se encontra o documento comprobatório)</t>
        </r>
      </text>
    </comment>
  </commentList>
</comments>
</file>

<file path=xl/comments3.xml><?xml version="1.0" encoding="utf-8"?>
<comments xmlns="http://schemas.openxmlformats.org/spreadsheetml/2006/main">
  <authors>
    <author>thasiana</author>
  </authors>
  <commentList>
    <comment ref="H6" authorId="0" shapeId="0">
      <text>
        <r>
          <rPr>
            <sz val="9"/>
            <color indexed="81"/>
            <rFont val="Tahoma"/>
            <family val="2"/>
          </rPr>
          <t>(informe neste espaço a descrição da pontuação e o número da página do arquivo  SUA_MATRÍCULA_SIAPE_RD_NOME_ 
SERVIDOR.PDF em que se encontra o documento comprobatório)</t>
        </r>
      </text>
    </comment>
    <comment ref="H13" authorId="0" shapeId="0">
      <text>
        <r>
          <rPr>
            <sz val="9"/>
            <color indexed="81"/>
            <rFont val="Tahoma"/>
            <family val="2"/>
          </rPr>
          <t>(informe neste espaço a descrição da pontuação e o número da página do arquivo  SUA_MATRÍCULA_SIAPE_RD_NOME_ 
SERVIDOR.PDF em que se encontra o documento comprobatório)</t>
        </r>
      </text>
    </comment>
    <comment ref="H27" authorId="0" shapeId="0">
      <text>
        <r>
          <rPr>
            <sz val="9"/>
            <color indexed="81"/>
            <rFont val="Tahoma"/>
            <family val="2"/>
          </rPr>
          <t>(informe neste espaço a descrição da pontuação e o número da página do arquivo  SUA_MATRÍCULA_SIAPE_RD_NOME_ 
SERVIDOR.PDF em que se encontra o documento comprobatório)</t>
        </r>
      </text>
    </comment>
    <comment ref="H58" authorId="0" shapeId="0">
      <text>
        <r>
          <rPr>
            <sz val="9"/>
            <color indexed="81"/>
            <rFont val="Tahoma"/>
            <family val="2"/>
          </rPr>
          <t>(informe neste espaço a descrição da pontuação e o número da página do arquivo  SUA_MATRÍCULA_SIAPE_RD_NOME_ 
SERVIDOR.PDF em que se encontra o documento comprobatório)</t>
        </r>
      </text>
    </comment>
    <comment ref="H70" authorId="0" shapeId="0">
      <text>
        <r>
          <rPr>
            <sz val="9"/>
            <color indexed="81"/>
            <rFont val="Tahoma"/>
            <family val="2"/>
          </rPr>
          <t>(informe neste espaço a descrição da pontuação e o número da página do arquivo  SUA_MATRÍCULA_SIAPE_RD_NOME_ 
SERVIDOR.PDF em que se encontra o documento comprobatório)</t>
        </r>
      </text>
    </comment>
    <comment ref="H77" authorId="0" shapeId="0">
      <text>
        <r>
          <rPr>
            <sz val="9"/>
            <color indexed="81"/>
            <rFont val="Tahoma"/>
            <family val="2"/>
          </rPr>
          <t>(informe neste espaço a descrição da pontuação e o número da página do arquivo  SUA_MATRÍCULA_SIAPE_RD_NOME_ 
SERVIDOR.PDF em que se encontra o documento comprobatório)</t>
        </r>
      </text>
    </comment>
    <comment ref="H83" authorId="0" shapeId="0">
      <text>
        <r>
          <rPr>
            <sz val="9"/>
            <color indexed="81"/>
            <rFont val="Tahoma"/>
            <family val="2"/>
          </rPr>
          <t>(informe neste espaço a descrição da pontuação e o número da página do arquivo  SUA_MATRÍCULA_SIAPE_RD_NOME_ 
SERVIDOR.PDF em que se encontra o documento comprobatório)</t>
        </r>
      </text>
    </comment>
  </commentList>
</comments>
</file>

<file path=xl/sharedStrings.xml><?xml version="1.0" encoding="utf-8"?>
<sst xmlns="http://schemas.openxmlformats.org/spreadsheetml/2006/main" count="618" uniqueCount="314">
  <si>
    <t>FORMULÁRIO DE PONTUAÇAO RSC I</t>
  </si>
  <si>
    <t>Item</t>
  </si>
  <si>
    <t>Reconhecimento de Saberes e Competências - RSC I</t>
  </si>
  <si>
    <t>Fator de pontuação</t>
  </si>
  <si>
    <t>Quantidade de unidades comprovadas</t>
  </si>
  <si>
    <t>Projeto</t>
  </si>
  <si>
    <t>Mês</t>
  </si>
  <si>
    <t>Material</t>
  </si>
  <si>
    <t>Atividade concluída</t>
  </si>
  <si>
    <t>Participação no desenvolvimento de protótipos, depósitos e/ou registro de propriedade intelectual</t>
  </si>
  <si>
    <t>Evento</t>
  </si>
  <si>
    <t xml:space="preserve">Mês </t>
  </si>
  <si>
    <t>TOTAL NO ITEM</t>
  </si>
  <si>
    <t xml:space="preserve">Produção de apostilas, manuais técnicos, apresentações, roteiros técnicos, culturais e esportivos e outros instrumentos didáticos </t>
  </si>
  <si>
    <t>Projeto aprovado</t>
  </si>
  <si>
    <t>Membro do Conselho Universitário</t>
  </si>
  <si>
    <t>FORMULÁRIO DE PONTUAÇAO RSC II</t>
  </si>
  <si>
    <t>Reconhecimento de Saberes e Competências - RSC II</t>
  </si>
  <si>
    <t>Orientação concluída</t>
  </si>
  <si>
    <t>Patente ou registro</t>
  </si>
  <si>
    <t>PROJETO</t>
  </si>
  <si>
    <t>FORMULÁRIO DE PONTUAÇAO RSC III</t>
  </si>
  <si>
    <t>Reconhecimento de Saberes e Competências - RSC III</t>
  </si>
  <si>
    <t>PPC</t>
  </si>
  <si>
    <t>Atividade</t>
  </si>
  <si>
    <t>I- Experiência na área de formação e/ou atuação do docente, anterior ao ingresso na Instituição, contemplando o impacto de suas ações nas demais diretrizes dispostas para todos os níveis do RSC   -    Pontuação Máxima - 10 pontos</t>
  </si>
  <si>
    <t>III ATUAÇÃO NOS DIVERSOS NIVEIS E MODALIDADES DE EDUCAÇÃO       -    Pontuação Máxima - 20 pontos</t>
  </si>
  <si>
    <t>ANEXO III</t>
  </si>
  <si>
    <t>Edital</t>
  </si>
  <si>
    <t>Disciplina, palestra, evento, produto</t>
  </si>
  <si>
    <t>II- Cursos de Capacitação na área de interesse institucional   -    Pontuação Máxima - 10 pontos</t>
  </si>
  <si>
    <t>Consultoria realizada</t>
  </si>
  <si>
    <t>ANEXO II</t>
  </si>
  <si>
    <t>Diretriz I - RSC I</t>
  </si>
  <si>
    <t>Unidade</t>
  </si>
  <si>
    <t>Quantidade máxima de unidades</t>
  </si>
  <si>
    <t>Pontuação obtida</t>
  </si>
  <si>
    <t>Participação em comissões e representações sindicais, associações, organizações profissionais  ou  similares.</t>
  </si>
  <si>
    <t>Produção de material didático e/ou implantação de ambientes de aprendizagem, nas atividades de ensino, pesquisa, extensão e/ou inovação, artigo completo publicado em periódico científico ou apresentação artística em mostras ou similares.</t>
  </si>
  <si>
    <t>Revisão técnica, tradução ou organização de material didático ou paradidático em atividades de ensino, pesquisa, extensão e/ ou inovação.</t>
  </si>
  <si>
    <t>Participação em banca de processos seletivos, bancas de avaliação acadêmica e ou concursos, grupos de trabalho, oficinas institucionais, visitas técnicas com alunos, projetos de interesse institucional de ensino, pesquisa, extensão e ou inovação, projetos e/ ou práticas pedagógicas de reconhecida relevância ou similares.</t>
  </si>
  <si>
    <t xml:space="preserve">Atividade </t>
  </si>
  <si>
    <t>Prêmios por atividades científicas, artísticas, esportivas e culturais.</t>
  </si>
  <si>
    <t xml:space="preserve">Prêmio </t>
  </si>
  <si>
    <t>Gestão acadêmica: (supervisão, coordenação, orientação educacional, chefe de laboratórios e similares).</t>
  </si>
  <si>
    <t>Experiência na área de atuação profissional: (diretor, departamento, divisão, assessor, gerente, engenharia e similares).</t>
  </si>
  <si>
    <t xml:space="preserve">Exercício do magistério na educação: básica, técnica, graduação ou pós-graduação. </t>
  </si>
  <si>
    <t>Responsabilidade técnica (ART, RRT, Perícia, análise de ciclo de vida, consultoria e similares).</t>
  </si>
  <si>
    <t>Participação em colegiados ou conselhos de entidades públicas ou privadas ou instituições de ensino.</t>
  </si>
  <si>
    <t>Atividade em organizações sociais e assistenciais reconhecidas como de utilidade pública ou organizações da sociedade cível de interesse público.</t>
  </si>
  <si>
    <t>Coordenação ou organização de conferência, palestra, seminário, simpósio, colóquio, congresso ou similares.</t>
  </si>
  <si>
    <t>Participação em conferências, palestras, seminários, simpósio, colóquio, congresso, seminários ou similares.</t>
  </si>
  <si>
    <t xml:space="preserve">Cursos de capacitação ou desenvolvimento </t>
  </si>
  <si>
    <t>Horas</t>
  </si>
  <si>
    <t xml:space="preserve">Cursos de aperfeiçoamento (carga horária mínima de 180 horas) </t>
  </si>
  <si>
    <t>Curso Concluído</t>
  </si>
  <si>
    <t>Participação em conferência, palestra, seminário, simpósio, colóquio, workshop, congresso ou similares.</t>
  </si>
  <si>
    <t>Diretriz III - RSC I</t>
  </si>
  <si>
    <t>Educação básica, Cursos Técnicos, Cursos de Graduação, Cursos de Pós-Graduação Lato Sensu e  Strito Sensu.</t>
  </si>
  <si>
    <t>Programas de Cursos (em programas institucionais com financiamento oficial, por exemplo, eTEC, FNDE, PARFOR, EJA, PROEJA entre outros  e cursos de capacitação/qualificação FAT ou similares</t>
  </si>
  <si>
    <t>Diretriz IV - RSC I</t>
  </si>
  <si>
    <t>IV  - ATUAÇÃO EM COMISSOES E REPRESENTAÇOES INSTITUCIONAIS, DE CLASSES E PROFISSIONAIS, CONTEMPLANDO O IMPACTO DE SUAS AÇOES NAS DEMAIS DIRETRIZES DISPOSTAS PARA TODOS OS NIVEIS DO RSC -    Pontuação Máxima - 10 pontos</t>
  </si>
  <si>
    <t>Mandato</t>
  </si>
  <si>
    <t>Membro do Conselho de Graduação, Pesquisa e Pós-Graduação, Relações Empresariais e Comunitárias, Planejamento e Administração</t>
  </si>
  <si>
    <t>Participação como TITULAR em atividades regulares previstas em Lei, Estatuto ou Regimento (conselhos, colegiados ou comissões de Ética, CPPD, NPPD, CPA, ou outras de interesse da Instituição).</t>
  </si>
  <si>
    <t xml:space="preserve">Participação como SUPLENTE em atividades regulares previstas em Lei, Estatuto ou Regimento (conselhos, colegiados ou comissões de Ética, CPPD, NPPD, CPA, ou outras de interesse da Instituição. </t>
  </si>
  <si>
    <t xml:space="preserve">Participação como TITULAR em conselhos de classe profissionais. </t>
  </si>
  <si>
    <t xml:space="preserve">Participação como SUPLENTE em conselhos de classe profissionais. </t>
  </si>
  <si>
    <t>Membros eletivos da diretoria da gestão sindical.</t>
  </si>
  <si>
    <t>Participação em comissão de processo administrativo disciplinar, de sindicância e de ética.</t>
  </si>
  <si>
    <t>Trabalho desenvolvido no âmbito do MEC ou outra Instituição de ensino,  participação como representante da UTFPR, em comitês/equipes de trabalho em órgãos como MEC, CAPES, CNPq.</t>
  </si>
  <si>
    <t>Por comissão</t>
  </si>
  <si>
    <t>Trabalho desenvolvido como representante da UTFPR, em comitês/equipes de trabalho em órgãos como CREA ou outros.</t>
  </si>
  <si>
    <t xml:space="preserve">Participação em comissão designada por portaria. </t>
  </si>
  <si>
    <t xml:space="preserve">Comissão ou grupo de trabalho de caráter pedagógico e núcleos docentes estruturantes (NDE), colegiado de curso, conselho departamental ou similar. </t>
  </si>
  <si>
    <t>Membros eletivos da diretoria da Assutef.</t>
  </si>
  <si>
    <t>Diretriz V - RSC I</t>
  </si>
  <si>
    <t>V- PRODUÇÃO DE MATERIAL DIDÁTICO E OU IMPLANTAÇÃO DE AMBIENTES DE APRENDIZAGEM, NAS ATIVIDADES DE ENSINO, PESQUISA, EXTENSÃO E/OU INOVAÇÃO  -  Pontuação Máxima 10 pontos</t>
  </si>
  <si>
    <t xml:space="preserve">Produção de livros didáticos e paradidáticos. </t>
  </si>
  <si>
    <t>Livro</t>
  </si>
  <si>
    <t>Desenvolvimento de bancada didática, experimento ou protótipo.</t>
  </si>
  <si>
    <t xml:space="preserve">Projeto </t>
  </si>
  <si>
    <t xml:space="preserve">Projeto de implantação de ambientes de ensino/aprendizagem, laboratórios, oficinas, estúdios, alas ou áreas para práticas esportivas. </t>
  </si>
  <si>
    <t>Cargo de Direção - reitor e vice-reitor.</t>
  </si>
  <si>
    <t>Cargo de Direção (pró-reitor, diretores de gestão da reitoria).</t>
  </si>
  <si>
    <t>Cargo de Direção (diretores gerais de câmpus e assessorias na reitoria).</t>
  </si>
  <si>
    <t>Cargo de Direção – (adjuntos de pró-reitorias, Assessorias e Diretores de Área e similares).</t>
  </si>
  <si>
    <t>Cargo de ouvidor institucional e de câmpus.</t>
  </si>
  <si>
    <t>Chefe de departamento acadêmico.</t>
  </si>
  <si>
    <t>Coordenador de curso de Técnico, Graduação, Pós-Graduação.</t>
  </si>
  <si>
    <t>Coordenador ou chefe de órgãos vinculados à gestão de câmpus e pró-reitorias.</t>
  </si>
  <si>
    <t>Chefe de gabinete da reitoria e direção- geral de câmpus.</t>
  </si>
  <si>
    <t xml:space="preserve">Exercer função administrativa, prevista no regimento da UTFPR (Ex. coordenador de estágio, coordenador de atividades extras regulamentadas, supervisor de atividades complementares, supervisor de laboratórios e similares). </t>
  </si>
  <si>
    <t>Diretriz VI - RSC I</t>
  </si>
  <si>
    <t xml:space="preserve">VI  ATUAÇÃO NA GESTÂO ACADÊMICA E INSTITUCIONAL, CONTEMPLANDO O IMPACTO DE SUAS AÇÕES INDIVIDUAIS NAS DEMAIS DIRETRIZES DISPOSTAS PARA TODOS OS NÍVEIS DE RSC  - Pontuação Máxima 20 pontos      </t>
  </si>
  <si>
    <t xml:space="preserve">Coordenação de núcleo de inovação tecnológica, incubadora, hotel tecnológico e similares. </t>
  </si>
  <si>
    <t>Vice- coordenação, desde que nomeado por portaria</t>
  </si>
  <si>
    <t>Diretriz VII - RSC I</t>
  </si>
  <si>
    <t xml:space="preserve">VII - PARTICIPAÇÃO EM PROCESSOS SELETIVOS, EM BANCAS DE AVALIAÇÃO ACADEMICA E/OU DE CONCURSOS - Pontuação Máxima 10 pontos      </t>
  </si>
  <si>
    <t>Banca de concurso público e/ou seleção de professor.</t>
  </si>
  <si>
    <t>Concurso/Proces-so seletivo</t>
  </si>
  <si>
    <t>Bancas para aprovação de equivalências, proficiência em língua estrangeira e similares.</t>
  </si>
  <si>
    <t>Processo</t>
  </si>
  <si>
    <t>Banca de TCC, estágios de cursos técnicos e de graduação, pós-graduação.</t>
  </si>
  <si>
    <t>Banca</t>
  </si>
  <si>
    <t>Orientação e ou supervisão de estágio (ensino médio, técnico, graduação e pós- graduação).</t>
  </si>
  <si>
    <t>Diretriz VIII - RSC I</t>
  </si>
  <si>
    <t xml:space="preserve">VIII - OUTRAS GRADUAÇÕES, NA ÁREA DE INTERESSE, ALÉM DAQUELA QUE O HABILITA E DEFINE O NÍVEL DE RSC PRETENDIDO, NO ÂMBITO DO PLANO DE QUALIFICAÇÃO INSTITUCIONAL - Pontuação Máxima 10 pontos        </t>
  </si>
  <si>
    <t xml:space="preserve">Cursos de graduação adicional. </t>
  </si>
  <si>
    <t>Curso</t>
  </si>
  <si>
    <t>TOTAL GERAL RSC I</t>
  </si>
  <si>
    <t>RESUMO DIRETRIZES – RSC I</t>
  </si>
  <si>
    <t xml:space="preserve">PONTUAÇÃO </t>
  </si>
  <si>
    <t>MÁXIMA</t>
  </si>
  <si>
    <t>(PONTOS)</t>
  </si>
  <si>
    <t>I- Experiência na área de formação e/ou atuação do docente, anterior ao ingresso na Instituição, contemplando o impacto de suas ações nas demais diretrizes dispostas para todos os níveis do RSC.</t>
  </si>
  <si>
    <t>II- Cursos de capacitação na área de interesse institucional.</t>
  </si>
  <si>
    <t>III- Atuação nos diversos níveis e modalidades de educação.</t>
  </si>
  <si>
    <t xml:space="preserve">IV- Atuação em Comissões e representações institucionais, de classes e profissionais, contemplando o impacto de suas ações nas demais diretrizes dispostas para todos os níveis do RSC. </t>
  </si>
  <si>
    <t>V- Produção de material didático e ou implantação de ambientes de aprendizagem, nas atividades de ensino, pesquisa, extensão e/ou inovação.</t>
  </si>
  <si>
    <t xml:space="preserve">VI- Atuação na Gestão Acadêmica e Institucional, contemplando o impacto de suas ações individuais nas demais diretrizes dispostas para todos os níveis de RSC. </t>
  </si>
  <si>
    <t>VII- Participação em processos seletivos, em bancas de avaliação acadêmica e/ou de concursos.</t>
  </si>
  <si>
    <t xml:space="preserve">VIII- Outras graduações, na área de interesse, além daquela que o habilita e define o nível de RSC pretendido, no âmbito do plano de qualificação institucional. </t>
  </si>
  <si>
    <t xml:space="preserve">Total </t>
  </si>
  <si>
    <t>I- Orientação do corpo discente em atividades de ensino, pesquisa e extensão.</t>
  </si>
  <si>
    <t xml:space="preserve">II- Participação no desenvolvimento de protótipos, depósitos e/ou registro de propriedade intelectual. </t>
  </si>
  <si>
    <t xml:space="preserve">III-  Participação em grupos de trabalho e oficinas institucionais. </t>
  </si>
  <si>
    <t>IV- Participação no desenvolvimento de projetos, de interesse institucional, de ensino, pesquisa, extensão e/ou inovação.</t>
  </si>
  <si>
    <t>V- Participação no desenvolvimento de projetos e ou praticas pedagógicas de reconhecia relevância.</t>
  </si>
  <si>
    <t xml:space="preserve">VI- Participação na organização de eventos científicos, tecnológicos, esportivos, sociais e ou culturais. </t>
  </si>
  <si>
    <t>RESUMO DIRETRIZES – RSC II</t>
  </si>
  <si>
    <t>Diretriz I - RSC II</t>
  </si>
  <si>
    <t>I- Orientação do corpo discente em atividades de ensino, pesquisa, extensão e inovação  -   Pontuação Máxima - 20 pontos</t>
  </si>
  <si>
    <t xml:space="preserve">Orientação de TCC de cursos técnicos. </t>
  </si>
  <si>
    <t>Orientação de TCC de cursos de graduação.</t>
  </si>
  <si>
    <t xml:space="preserve">Orientação de TCC ou Monografia de especialização. </t>
  </si>
  <si>
    <t xml:space="preserve">Orientação de estudantes em atividades de ensino, pesquisa, extensão e inovação (programas institucionais de iniciação científica, extensão, inovação e docência da UTFPR(PIBIC, PIBITI, PIBIC-JR, PIBIC-EM, PIBEXT, PIBIN, PIBID, PET, EXPOTEC, EXPO-UT, DERINTou similares). </t>
  </si>
  <si>
    <t>Orientação ou supervisão de estágios curriculares, obrigatório ou não.</t>
  </si>
  <si>
    <t>Orientação de monitoria.</t>
  </si>
  <si>
    <t>Orientação de trabalho final de curso para programas institucionais com financiamento (ex.: eTEC, FNDE, PARFOR, UAB ou similares).</t>
  </si>
  <si>
    <t>Orientação de trabalho Programa de Desenvolvimento Educacional - PDE  ou similares.</t>
  </si>
  <si>
    <t xml:space="preserve">Co-orientação concluída de trabalho final de curso técnico, graduação, especialização, orientação de estudantes em atividades de ensino, pesquisa, extensão e inovação e em programas institucionais (de iniciação científica, extensão, inovação e docência da UTFPR  (ex. PIBIC, PIBITI, PIBIC-JR, PIBIC-EM, PIBEXT, PIBIN, PIBID, PET, eTEC, FNDE, PARFOR, UAB, EXPOTEC, EXPO-UT, DERINT ou similares). </t>
  </si>
  <si>
    <t>Diretriz II - RSC II</t>
  </si>
  <si>
    <t>II- PARTICIPAÇÃO NO DESENVOLVIMENTO DE PROTÓTIPOS, DEPÓSITOS E/OU REGISTRO DE PROPRIEDADE INTELECTUAL -    Pontuação Máxima - 10 pontos</t>
  </si>
  <si>
    <t>Propriedade intelectual; inventos, software, patente, desenho industrial, cultivar, circuitos de topografia integrado, marcas, concedido.</t>
  </si>
  <si>
    <t>Propriedade intelectual: inventos, software, patente, desenho industrial, cultivar, circuitos de topografia integrado, marcas e direitos autorais, depositado ou registrado. Protótipos e desenvolvimento de produtos, processos concluídos.</t>
  </si>
  <si>
    <t xml:space="preserve">Desenvolvimento concluído 
</t>
  </si>
  <si>
    <t>Diretriz III - RSC II</t>
  </si>
  <si>
    <t>III- PARTICIPAÇÃO EM GRUPOS DE TRABALHO E OFICINAS INSTITUCIONAIS  -    Pontuação Máxima - 10 pontos</t>
  </si>
  <si>
    <t>Participação em comissões, grupos de trabalho,  estabelecidos institucionalmente e grupos de estudo de ensino, pesquisa, extensão e inovação (Ex: PROTA, CIMCO  ou similares).</t>
  </si>
  <si>
    <t xml:space="preserve">Participação em núcleo de inovação tecnológica, Coordenação de pré - incubadoras, incubadoras, empresas juniores, consultoria para empresas da incubadora de inovação e projetos de empresa do Hotel Tecnológico (pré-incubadora), cursos de qualificação para empresas e projetos de empresas do programa de empreendedorismo e inovação -PROEM, cursos de qualificação para servidores ou atividades correlatas. </t>
  </si>
  <si>
    <t>Diretriz IV - RSC II</t>
  </si>
  <si>
    <t>IV- PARTICIPAÇÃO NO DESENVOLVIMENTO DE PROJETOS, DE INTERESSE INSTITUCIONAL, DE ENSINO, PESQUISA, EXTENSÃO E/OU INOVAÇÃO   -    Pontuação Máxima - 20 pontos</t>
  </si>
  <si>
    <t xml:space="preserve">Coordenação de projetos de pesquisa, inovação tecnológica e extensão na própria instituição. </t>
  </si>
  <si>
    <t xml:space="preserve">Participação em projetos de pesquisa, inovação tecnológica e extensão na própria instituição. </t>
  </si>
  <si>
    <t xml:space="preserve">Orientação e supervisão ao corpo docente e/ou discente nos aspectos pedagógicos, de saúde, esportivos, artísticos, culturais  e de assistência social. </t>
  </si>
  <si>
    <t xml:space="preserve">Atuação nos processos de ensino, pesquisa, extensão e inovação e as inerentes ao exercício de direção, assessoramento, chefia, coordenação e assistência na própria instituição, nos diversos níveis e modalidades de educação. </t>
  </si>
  <si>
    <t>Diretriz V - RSC II</t>
  </si>
  <si>
    <t>V - PARTICIPAÇÃO NO DESENVOLVIMENTO DE PROJETOS E OU PRÁTICAS PEDAGÓGICAS DE RECONHECIDA RELEVÂNCIA   -    Pontuação Máxima - 20 pontos</t>
  </si>
  <si>
    <t>Participação como coordenador de projetos em parceria com outras instituições, comunidade interna e/ou externa.</t>
  </si>
  <si>
    <t>Participação como colaborador em projetos em parceria com outras instituições, comunidade interna e/ou externa.</t>
  </si>
  <si>
    <t>Diretriz VI - RSC II</t>
  </si>
  <si>
    <t>VI- PARTICIPAÇÃO NA ORGANIZAÇÃO DE EVENTOS CIENTÍFICOS, TECNOLÓGICOS, ESPORTIVOS, SOCIAIS E/ OU CULTURAIS -    Pontuação Máxima - 10 pontos</t>
  </si>
  <si>
    <t>Participação na organização de eventos.</t>
  </si>
  <si>
    <t>Diretriz VII - RSC II</t>
  </si>
  <si>
    <t>VII- OUTRAS PÓS-GRADUAÇÕES LATO SENSU, NA ÁREA DE INTERESSE, ALÉM DAQUELA QUE O HABILITA E DEFINE O NIVEL DE RSC PRETENDIDO, NO ÂMBITO DO PLANO DE QUALIFICAÇÃO INSTITUCIONAL - Pontuação Máxima - 10 pontos</t>
  </si>
  <si>
    <t>Curso de Especialização adicional.</t>
  </si>
  <si>
    <t>TOTAL GERAL RSC II</t>
  </si>
  <si>
    <t>ANEXO IV</t>
  </si>
  <si>
    <t>Diretriz I - RSC III</t>
  </si>
  <si>
    <t>I- DESENVOLVIMENTO, PRODUÇÃO E TRANSFERÊNCIA DE TECNOLOGIA  -    Pontuação Máxima – 10 pontos</t>
  </si>
  <si>
    <t xml:space="preserve">Desenvolvimento e produção de tecnologia no contexto da relação universidade-empresa em contratos de pesquisa colaborativa, parcerias, visando a licenciamentos e à transferência de tecnologia (envolvendo: propriedade intelectual; licenciamento de tecnologias; contratos e Convênios;  negociação; Comunicação e Relações Institucionais;  Ambientes de Pré-Incubação e Incubação de Empresas de Base Tecnológica;  Gestão de Projetos de Financiamento; Gestão Administrativa e Infraestrutura;  Treinamento e Apoio aos Núcleos de Inovação Tecnológica).      </t>
  </si>
  <si>
    <t>Projeto contrato</t>
  </si>
  <si>
    <t xml:space="preserve">Contratos de transferência de tecnologia e licenciamento chancelado pela Agência de Inovação da UTFPR, envolvendo o repasse do conhecimento científico e tecnológico gerado na UTFPR (ex: produto tecnológico, processo tecnológico, patente, software ou relatório de pesquisa aplicada).  Por meio de documentação específica inerente ao desenvolvimento da tecnologia, tais como: manuais, tutorias, códigos fonte, diagramas, registro de logs, projeto do produto ou similares. </t>
  </si>
  <si>
    <t>Diretriz II - RSC III</t>
  </si>
  <si>
    <t>II-  DESENVOLVIMENTO DE PESQUISAS E APLICAÇÃO DE MÉTODOS E TECNOLOGIAS EDUCACIONAIS QUE PROPORCIONEM A INTERDISCIPLINARIDAE E A INTEGRAÇÃO DE CONTEÚDOS ACADÊMICOS NA EDUCAÇÃO PROFISSIONAL E TECNOLÓGICA OU NA EDUCAÇÃO BÁSICA    -    Pontuação Máxima - 30 pontos</t>
  </si>
  <si>
    <t>Coordenação de elaboração de Projetos Pedagógicos de novos Cursos técnicos, graduação e pós- graduação presenciais e EAD.</t>
  </si>
  <si>
    <t>Participação em comissão de elaboração de PPC de curso de pós-graduação, graduação e cursos técnicos presenciais e EAD.</t>
  </si>
  <si>
    <t xml:space="preserve">Orientação e supervisão ao corpo docente e/ou discente nos aspectos pedagógicos, de saúde e de assistência social. </t>
  </si>
  <si>
    <r>
      <t>Presidente dos órgãos deliberativos da UTFPR, (COUNI, Conselhos de graduação e educação profissional, pesquisa e pós-graduação, relações empresariais e comunitárias, planejamento e administração) bem como em comissões instituídas pelo Ministério de Educação, ANDIFES</t>
    </r>
    <r>
      <rPr>
        <sz val="8"/>
        <color indexed="8"/>
        <rFont val="Times New Roman"/>
        <family val="1"/>
      </rPr>
      <t xml:space="preserve"> </t>
    </r>
    <r>
      <rPr>
        <sz val="10"/>
        <color indexed="8"/>
        <rFont val="Times New Roman"/>
        <family val="1"/>
      </rPr>
      <t>ou s</t>
    </r>
    <r>
      <rPr>
        <sz val="10"/>
        <color indexed="8"/>
        <rFont val="Calibri"/>
        <family val="2"/>
      </rPr>
      <t>imilares.</t>
    </r>
  </si>
  <si>
    <t>Membro dos órgãos deliberativos da UTFPR, (COUNI, Conselhos de graduação e educação profissional, pesquisa e pós-graduação, relações empresariais e comunitárias, planejamento e administração) bem como em comissões instituídas pelo Ministério de Educação, ANDIFES e similares.</t>
  </si>
  <si>
    <r>
      <t xml:space="preserve">Atuação nos processos de ensino, pesquisa e extensão e inovação com produção ligada às mídias educacionais (mídias educacionais, sociais, </t>
    </r>
    <r>
      <rPr>
        <i/>
        <sz val="10"/>
        <color indexed="8"/>
        <rFont val="Calibri"/>
        <family val="2"/>
      </rPr>
      <t>moodle</t>
    </r>
    <r>
      <rPr>
        <sz val="10"/>
        <color indexed="8"/>
        <rFont val="Calibri"/>
        <family val="2"/>
      </rPr>
      <t>, página pessoal, vídeo aula, blog e similares, inerentes às finalidades e objetivos institucionais, nos diversos níveis e modalidades de educação).</t>
    </r>
  </si>
  <si>
    <t>Produção</t>
  </si>
  <si>
    <t>Atuação nos processos de gestão do ensino, pesquisa e extensão e as inerentes ao exercício de funções (direção, assessoramento, chefia, coordenação e assessoria na própria instituição, nos diversos níveis e modalidades de educação).</t>
  </si>
  <si>
    <r>
      <t>Atuação em comissões e grupos de apoio ao desenvolvimento da gestão institucional (grupos de apoio aos departamentos, coordenações, diretorias, reitoria ou</t>
    </r>
    <r>
      <rPr>
        <sz val="10"/>
        <color indexed="8"/>
        <rFont val="Times New Roman"/>
        <family val="1"/>
      </rPr>
      <t xml:space="preserve"> si</t>
    </r>
    <r>
      <rPr>
        <sz val="10"/>
        <color indexed="8"/>
        <rFont val="Calibri"/>
        <family val="2"/>
      </rPr>
      <t>milares, em projetos de melhoria da gestão, ensino, pesquisa e extensão, ex: Plano de Desenvolvimento Institucional -PDI, Plano de Gestão Institucional-PGI, Plano de Gestão dos Câmpus - PGC, CPA, NPPD, CPPD, Planejamento Estratégico, Planejamento dos departamentos, melhorias curriculares, regulamentação de atividades, entre outros).</t>
    </r>
  </si>
  <si>
    <t>Comissão</t>
  </si>
  <si>
    <t xml:space="preserve">Comissão ou Grupo de trabalho de caráter pedagógico e Núcleos Docentes Estruturantes (NDE), colegiado de curso, conselho departamental ou similar). </t>
  </si>
  <si>
    <t>Diretriz III - RSC III</t>
  </si>
  <si>
    <t xml:space="preserve">Coordenação de projetos de (PD&amp;I) em parceria com outros institutos, universidades e centros de pesquisa. </t>
  </si>
  <si>
    <t xml:space="preserve">Participação como membro de projeto de (PD&amp;I); contemplado em editais de (PD&amp;I), universidades e centros de P&amp;D, projetos cooperativos com instituições parceiras. </t>
  </si>
  <si>
    <t>Coordenação de Grupo de Pesquisa Homologado por instituição.</t>
  </si>
  <si>
    <t>Participação de grupo de pesquisa homologado pela UTFPR.</t>
  </si>
  <si>
    <t>MÊS</t>
  </si>
  <si>
    <t xml:space="preserve">Coordenação na captação de recursos financeiros em projetos de (PD&amp;I) com instituições ou empresas parceiras. </t>
  </si>
  <si>
    <t xml:space="preserve">Desenvolvimento de produtos ou processos (produtos, protótipos e processos implantados e não patenteados, software não registrados). </t>
  </si>
  <si>
    <t>Produto, Processo, Projeto</t>
  </si>
  <si>
    <r>
      <t xml:space="preserve">Consultoria </t>
    </r>
    <r>
      <rPr>
        <i/>
        <sz val="10"/>
        <color indexed="8"/>
        <rFont val="Calibri"/>
        <family val="2"/>
      </rPr>
      <t>adhoc</t>
    </r>
    <r>
      <rPr>
        <sz val="10"/>
        <color indexed="8"/>
        <rFont val="Calibri"/>
        <family val="2"/>
      </rPr>
      <t xml:space="preserve"> para órgãos de fomento à pesquisa, ao ensino, extensão e inovação. </t>
    </r>
  </si>
  <si>
    <t>Consultoria</t>
  </si>
  <si>
    <t xml:space="preserve">Coordenação de projeto institucional de pesquisa financiado por PADCT, FNDCT, RHAE-CNPq, FINEP ou similares, executado na UTFPR. </t>
  </si>
  <si>
    <t xml:space="preserve">Participação em projeto institucional de pesquisa financiado por PADCT, FNDCT, RHAE-CNPq, FINEP ou similares, executado na UTFPR. </t>
  </si>
  <si>
    <t xml:space="preserve">Participação em projeto individual de pesquisa, de estudos e/ou de diagnósticos financiado por órgãos públicos e/ou privados, executado na UTFPR. </t>
  </si>
  <si>
    <t>Coordenador de captação e execução de recursos para projetos de desenvolvimento institucional (infra estrutura CT-INFRA/Pro-Equipamentos, Capacitação: MCTI/MEC/ e similares).</t>
  </si>
  <si>
    <t>Coordenação de programas, projetos e cursos de extensão (exemplo, MCTI, PROEXT, MDS, CNPq, Fundação Araucária, ONGs, áreas da extensão nacional: saúde, meio ambiente, educação, tecnologia, trabalho, cultura, esportes. Projeto Rondon, projetos iniciativas municipais e regionais, ou similares) com financiamento ou não.</t>
  </si>
  <si>
    <t>Participação em programas, projetos e cursos de extensão (exemplo, MCTI, MDS, CNPq, Fundação Araucária, ONGs,  áreas de extensão nacional: saúde, meio ambiente, educação, tecnologia, trabalho, cultura, esportes, Projeto Rondon,  iniciativas e projetos locais e regionais ou similares), com financiamento ou não.</t>
  </si>
  <si>
    <t xml:space="preserve">Desenvolvimento de Curso de Extensão, graduação e pós- graduação para servidores. </t>
  </si>
  <si>
    <t>Participação</t>
  </si>
  <si>
    <t>Palestras, cursos e conferências não científicas.</t>
  </si>
  <si>
    <t xml:space="preserve">Evento </t>
  </si>
  <si>
    <t>Divulgação Técnica em televisão, rádio, revista ou jornal.</t>
  </si>
  <si>
    <t xml:space="preserve">Participação em projeto individual de extensão financiado por órgão público ou privado. </t>
  </si>
  <si>
    <t>Orientação de bolsista e/ou voluntário de projeto de extensão.</t>
  </si>
  <si>
    <t>Co-Orientação de bolsista e/ou voluntário de projeto de extensão.</t>
  </si>
  <si>
    <t>Organização e coordenação de dia de campo, exposição, visita/reunião técnica, registrados na DIREC.</t>
  </si>
  <si>
    <t>Projeto evento</t>
  </si>
  <si>
    <t>Membro de comissão organizadora de dia de campo, exposição, visita/reunião técnica.</t>
  </si>
  <si>
    <t>Membro de Comissão Técnica ou de Programas de eventos técnicos ou científicos.</t>
  </si>
  <si>
    <t>Participação em Organismos Internacionais reconhecidos (UNESCO, ONU, FAO, IEEE, IEE, ONGs, ou similares).</t>
  </si>
  <si>
    <t>Trabalhos técnicos e consultorias com parecer ou laudo técnico.</t>
  </si>
  <si>
    <t>Coordenador ou membro da organização de congressos, workshops, seminários, trabalhos artísticos, culturais, esportivos ou similares.</t>
  </si>
  <si>
    <t>Membro de comissão de avaliação e premiação (projetos, trabalhos científicos, trabalhos artísticos e culturais, esportivos).</t>
  </si>
  <si>
    <t>IV- ATUAÇÃO EM PROJETOS E/OU ATIVIDADES EM PARCERIA COM OUTRAS INSTITUIÇÕES -    Pontuação Máxima - 10 pontos</t>
  </si>
  <si>
    <t xml:space="preserve">Captação de recursos em projetos de pesquisa, inovação tecnológica e extensão, em parceria com outras instituições. </t>
  </si>
  <si>
    <t>Coordenação de projetos de pesquisa e inovação tecnológica, em parceria com outras instituições.</t>
  </si>
  <si>
    <t xml:space="preserve">Participação em projetos de pesquisa e inovação tecnológica, em parceria com outras instituições. </t>
  </si>
  <si>
    <t>Coordenação ou participação em equipe, visando à implantação de novos câmpus ou unidades de ensino.</t>
  </si>
  <si>
    <t>Liderança de grupo de pesquisa (CNPq ou não).</t>
  </si>
  <si>
    <t xml:space="preserve">Participação em Grupo de pesquisa (CNPq ou não). </t>
  </si>
  <si>
    <t xml:space="preserve">Coordenação em projeto com instituição internacional com formação de dupla diplomação ou intercâmbio acadêmico de alunos no nível de graduação. </t>
  </si>
  <si>
    <t>Diretriz V - RSC III</t>
  </si>
  <si>
    <t>V- ATUAÇÃO EM ATIVIDADES DE ASSISTÊNCIA TÉCNICA NACIONAL E /OU INTERNACIONAL - Pontuação Máxima - 10 pontos</t>
  </si>
  <si>
    <t>Trabalhos técnicos (relatório de gestão, relatórios de autoavaliação, Comissões de avaliação (PQGF, CNI, FINEP, CNPQ, SEBRAE,INEP,FUNTEF, MEC, CPA e similares) e relatórios de pesquisa.</t>
  </si>
  <si>
    <t xml:space="preserve">Consultorias a órgãos Internacionais e/ou Nacionais especializados de gestão científica, tecnológica ou cultural ou consultorias técnicas prestadas a órgãos públicos e privados. </t>
  </si>
  <si>
    <t>VI-  OUTRAS PÓS-GRADUAÇÕES STRICTO SENSU, NA AREA DE INTERESSE, ALEM DAQUELA QUE O HABILITA E DEFINE O NÍVEL DE RSC PRETENDIDO, NO ÂMBITO DO PLANO DE QUALIFICAÇÃO INSTITUCIONAL -    Pontuação Máxima - 10 pontos</t>
  </si>
  <si>
    <t>Diretriz VI - RSC III</t>
  </si>
  <si>
    <r>
      <t xml:space="preserve">Curso </t>
    </r>
    <r>
      <rPr>
        <i/>
        <sz val="10"/>
        <color indexed="8"/>
        <rFont val="Calibri"/>
        <family val="2"/>
      </rPr>
      <t>Stricto Sensu.</t>
    </r>
  </si>
  <si>
    <t>Diretriz VII - RSC III</t>
  </si>
  <si>
    <t>VII- PRODUÇÃO ACADÊMICA E/OU TECNOLÓGICA, NAS ATIVIDADES DE ENSINO, PESQUISA, EXTENSÃO E OU INOVAÇÃO -   Pontuação Máxima - 20 pontos</t>
  </si>
  <si>
    <t xml:space="preserve">Prêmios por atividades científicas, extensão, inovação, artísticas, esportivas e culturais. </t>
  </si>
  <si>
    <t>Prêmio</t>
  </si>
  <si>
    <t>Publicação de livro especializado, didático.</t>
  </si>
  <si>
    <t>Publicação de capitulo de livro especializado, didático.</t>
  </si>
  <si>
    <t xml:space="preserve">Tradutor de livro especializado, didático. </t>
  </si>
  <si>
    <t>Revisor técnico de livro especializado, didático.</t>
  </si>
  <si>
    <t>Publicação de artigo em  periódico qualis A1, A2,B1, B2 ou com JCR.</t>
  </si>
  <si>
    <t>Artigo</t>
  </si>
  <si>
    <t>Publicação de artigo em periódico  B3, B4, B5.</t>
  </si>
  <si>
    <t>Publicação de artigo em periódico C e sem qualis.</t>
  </si>
  <si>
    <t xml:space="preserve">Artigo </t>
  </si>
  <si>
    <t>Publicação de relatório de pesquisa interno.</t>
  </si>
  <si>
    <t>Relatório</t>
  </si>
  <si>
    <t>Publicação de trabalho integral de pesquisa em evento internacional .</t>
  </si>
  <si>
    <t>Trabalho</t>
  </si>
  <si>
    <t>Publicação resumos, resumos expandidos, painéis, pôster ou similar integral em evento internacional .</t>
  </si>
  <si>
    <t xml:space="preserve">Publicação integral de trabalhos de pesquisa em evento nacional. </t>
  </si>
  <si>
    <t xml:space="preserve">Publicação resumos, resumos expandidos, painéis, pôster ou similar em evento nacional. </t>
  </si>
  <si>
    <t>Produção de texto teatral, arranjo musical, repertório, coreografias ou similares.</t>
  </si>
  <si>
    <t xml:space="preserve">Produção </t>
  </si>
  <si>
    <t>Prefácio, posfácio.</t>
  </si>
  <si>
    <t>Apresentação de trabalho de pesquisa, extensão e inovação em evento nacional e internacional.</t>
  </si>
  <si>
    <t>Coordenação de projetos, oficinas,  artísticos, culturais, esportivos ou similares.</t>
  </si>
  <si>
    <t>Representante da instituição em nível técnico ou treinador em eventos esportivos artísticos e culturais (jogos universitários, olimpíadas de matemática, física, apresentação de dança, coral, teatro ou similares).</t>
  </si>
  <si>
    <t>Coordenador de  programa em edital de pesquisa, extensão ou inovação de agências de fomento.</t>
  </si>
  <si>
    <t>Participante de  programa em edital de pesquisa, extensão ou inovação de agências de fomento.</t>
  </si>
  <si>
    <r>
      <t xml:space="preserve">Coordenador de </t>
    </r>
    <r>
      <rPr>
        <b/>
        <sz val="10"/>
        <color indexed="8"/>
        <rFont val="Calibri"/>
        <family val="2"/>
      </rPr>
      <t>projeto</t>
    </r>
    <r>
      <rPr>
        <sz val="10"/>
        <color indexed="8"/>
        <rFont val="Calibri"/>
        <family val="2"/>
      </rPr>
      <t xml:space="preserve"> em edital de pesquisa, extensão ou inovação de agências de fomento. </t>
    </r>
  </si>
  <si>
    <r>
      <t xml:space="preserve">Participante de </t>
    </r>
    <r>
      <rPr>
        <b/>
        <sz val="10"/>
        <color indexed="8"/>
        <rFont val="Calibri"/>
        <family val="2"/>
      </rPr>
      <t xml:space="preserve">projeto </t>
    </r>
    <r>
      <rPr>
        <sz val="10"/>
        <color indexed="8"/>
        <rFont val="Calibri"/>
        <family val="2"/>
      </rPr>
      <t xml:space="preserve">em edital de pesquisa, extensão ou inovação de agências de fomento. </t>
    </r>
  </si>
  <si>
    <t>Coordenação e/ ou participação em projetos e ações de extensão (visitas, eventos externos, parcerias, ações sociais, assinaturas de convênios nacionais e internacionais, representação da instituição e outras atividades extracurriculares).</t>
  </si>
  <si>
    <t>Ministrante de unidade curricular, disciplina de curso de extensão, palestra magna, aulas inaugurais, mesa redonda, produção de vídeoaula ou outros similares.</t>
  </si>
  <si>
    <t>Participação como moderador, debatedor ou coordenador de sessão em Congressos, Simpósios, Seminários e demais eventos técnico-científicos nacionais e internacionais.</t>
  </si>
  <si>
    <t>Palestra ou minicurso proferida em Congressos, simpósios, seminários e workshop de sociedades científicas, organização/comitê técnico do evento.</t>
  </si>
  <si>
    <t xml:space="preserve">Editoração ou organização de livro técnico/científico com ISBN ou anais de congressos de sociedades cientificas. </t>
  </si>
  <si>
    <t>Revisor linguístico de livro, periódico, material didático, documentos institucionais ou similares.</t>
  </si>
  <si>
    <t xml:space="preserve">Documento </t>
  </si>
  <si>
    <t>Citações em artigos de periódicos indexados, anexando ao processo da base de dados ISI.</t>
  </si>
  <si>
    <t>Citação</t>
  </si>
  <si>
    <t>Citações em artigos de periódicos indexados, anexando ao processo das bases de dados Scopus e Scielo.</t>
  </si>
  <si>
    <t xml:space="preserve">Manual técnico e/ou didático de autoria própria ou coautoria. </t>
  </si>
  <si>
    <t>Manual</t>
  </si>
  <si>
    <r>
      <t xml:space="preserve">Apostila para disciplina da grade curricular de cursos do ensino médio, técnico, graduação e pós-graduação </t>
    </r>
    <r>
      <rPr>
        <i/>
        <sz val="10"/>
        <color indexed="8"/>
        <rFont val="Calibri"/>
        <family val="2"/>
      </rPr>
      <t xml:space="preserve">stricto sensu </t>
    </r>
    <r>
      <rPr>
        <sz val="10"/>
        <color indexed="8"/>
        <rFont val="Calibri"/>
        <family val="2"/>
      </rPr>
      <t>da UTFPR de autoria ou coautoria própria. Pontos por apostila.</t>
    </r>
  </si>
  <si>
    <t>Apostila</t>
  </si>
  <si>
    <t xml:space="preserve">Relatório técnico demandado à UTFPR, sob a forma de consultoria. </t>
  </si>
  <si>
    <t xml:space="preserve">Editor-chefe de periódico indexado (JCR) com abrangência nacional e internacional e nacional. </t>
  </si>
  <si>
    <t>Periódico</t>
  </si>
  <si>
    <t xml:space="preserve">Editor-associado ou de área de periódico indexado com abrangência nacional e internacional. </t>
  </si>
  <si>
    <t xml:space="preserve">Revisor de artigo científico para periódico indexado com abrangência nacional e internacional. </t>
  </si>
  <si>
    <t xml:space="preserve">Consultor científico “ad hoc” de projeto individual de pesquisa (e.g., CNPq, CAPES, FAPs). </t>
  </si>
  <si>
    <t xml:space="preserve">Membro de Conselho Técnico-Científico e Editorial de revista científica indexada. </t>
  </si>
  <si>
    <t>Recebimento de comendas e premiações advindas do exercício de atividades de ensino, pesquisa e extensão (ex: Comenda de Mérito Científico Nacional, Prêmio de Inovação FINEP, Prêmio Jovem Cientista, Pesquisador Emérito CNPq, Medalha da Ordem de Mérito Militar no exercício de atividades na UTFPR, Voto de Louvor das diversas esferas do Poder Legislativo. Monografias premiadas ou similares).</t>
  </si>
  <si>
    <t>Premio</t>
  </si>
  <si>
    <t xml:space="preserve">I- Desenvolvimento, produção e transferência de tecnologia.   </t>
  </si>
  <si>
    <t xml:space="preserve">II-  Desenvolvimento de pesquisas e aplicação de métodos e tecnologias educacionais que proporcionem a interdisciplinaridade e a integração de conteúdos acadêmicos na educação profissional e tecnológica ou na educação básica.   </t>
  </si>
  <si>
    <t>III-  Desenvolvimento de pesquisas e atividades de extensão que proporcionem a articulação institucional com os arranjos sociais, culturais e produtivos.</t>
  </si>
  <si>
    <t>IV- Atuação em projetos e/ou atividades em parceria com outras instituições.</t>
  </si>
  <si>
    <t>V- Atuação em atividades de assistência técnica nacional e /ou internacional.</t>
  </si>
  <si>
    <t>VII- Produção acadêmica e/ou tecnológica, nas atividades de ensino, pesquisa, extensão e ou inovação.</t>
  </si>
  <si>
    <t>RESUMO DIRETRIZES – RSC III</t>
  </si>
  <si>
    <t>TOTAL GERAL RSC III</t>
  </si>
  <si>
    <t>RSC I</t>
  </si>
  <si>
    <t>RSC II</t>
  </si>
  <si>
    <t>RSC III</t>
  </si>
  <si>
    <t>Total Geral</t>
  </si>
  <si>
    <t>PONTUAÇÃO MÁXIMA</t>
  </si>
  <si>
    <r>
      <t xml:space="preserve">VII- Outras pós-graduações </t>
    </r>
    <r>
      <rPr>
        <i/>
        <sz val="12"/>
        <color indexed="8"/>
        <rFont val="Calibri"/>
        <family val="2"/>
      </rPr>
      <t>lato sensu</t>
    </r>
    <r>
      <rPr>
        <sz val="12"/>
        <color indexed="8"/>
        <rFont val="Calibri"/>
        <family val="2"/>
      </rPr>
      <t>, na área de interesse, além daquela que o habilita e define o nível de RSC pretendido, no âmbito do plano de qualificação institucional.</t>
    </r>
  </si>
  <si>
    <r>
      <t xml:space="preserve">VI- Outras pós-graduações </t>
    </r>
    <r>
      <rPr>
        <i/>
        <sz val="12"/>
        <color indexed="8"/>
        <rFont val="Calibri"/>
        <family val="2"/>
      </rPr>
      <t>stricto sensu</t>
    </r>
    <r>
      <rPr>
        <sz val="12"/>
        <color indexed="8"/>
        <rFont val="Calibri"/>
        <family val="2"/>
      </rPr>
      <t>, na área de interesse, além daquela que o habilita e define o nível de RSC pretendido, no âmbito do plano de qualificação institucional.</t>
    </r>
  </si>
  <si>
    <t>Diretriz II - RSC I</t>
  </si>
  <si>
    <t>Participação na organização de palestras/conferências.</t>
  </si>
  <si>
    <t>Diretriz IV - RSC III</t>
  </si>
  <si>
    <t>TOTAL</t>
  </si>
  <si>
    <t>Pontuação obtida (restrita à qtde máxima de unidades)</t>
  </si>
  <si>
    <t>DESCRIÇÃO</t>
  </si>
  <si>
    <t>Pontuação Máxima</t>
  </si>
  <si>
    <t>-</t>
  </si>
  <si>
    <t>III-  DESENVOLVIMENTO DE PESQUISAS E ATIVIDADES DE EXTENSÃO QUE PROPORCIONEM A ARTICULAÇÃO INSTITUCIONAL COM OS ARRANJOS SOCIAIS, CULTURAIS E PRODUTIVOS   -    Pontuação Máxima - 10 pontos</t>
  </si>
  <si>
    <t>atualização da versão da planilha: 03.09.2014 - 12:11</t>
  </si>
  <si>
    <t>última atualização da versão da planilha: 08.09.2014 - 21:25</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</si>
</sst>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sz val="10"/>
      <color indexed="8"/>
      <name val="Calibri"/>
      <family val="2"/>
    </font>
    <font>
      <b/>
      <sz val="10"/>
      <color indexed="8"/>
      <name val="Calibri"/>
      <family val="2"/>
    </font>
    <font>
      <b/>
      <sz val="12"/>
      <color indexed="8"/>
      <name val="Calibri"/>
      <family val="2"/>
    </font>
    <font>
      <b/>
      <sz val="16"/>
      <color indexed="8"/>
      <name val="Calibri"/>
      <family val="2"/>
    </font>
    <font>
      <sz val="10"/>
      <color indexed="8"/>
      <name val="Times New Roman"/>
      <family val="1"/>
    </font>
    <font>
      <sz val="10"/>
      <color indexed="8"/>
      <name val="Calibri"/>
      <family val="2"/>
    </font>
    <font>
      <i/>
      <sz val="10"/>
      <color indexed="8"/>
      <name val="Calibri"/>
      <family val="2"/>
    </font>
    <font>
      <b/>
      <sz val="10"/>
      <color indexed="8"/>
      <name val="Calibri"/>
      <family val="2"/>
    </font>
    <font>
      <b/>
      <sz val="12"/>
      <color indexed="8"/>
      <name val="Calibri"/>
      <family val="2"/>
    </font>
    <font>
      <sz val="8"/>
      <color indexed="8"/>
      <name val="Times New Roman"/>
      <family val="1"/>
    </font>
    <font>
      <sz val="18"/>
      <color indexed="8"/>
      <name val="Calibri"/>
      <family val="2"/>
    </font>
    <font>
      <sz val="12"/>
      <color indexed="8"/>
      <name val="Calibri"/>
      <family val="2"/>
    </font>
    <font>
      <i/>
      <sz val="12"/>
      <color indexed="8"/>
      <name val="Calibri"/>
      <family val="2"/>
    </font>
    <font>
      <sz val="9"/>
      <color indexed="8"/>
      <name val="Calibri"/>
      <family val="2"/>
    </font>
    <font>
      <sz val="9"/>
      <color indexed="10"/>
      <name val="Tahoma"/>
      <family val="2"/>
    </font>
    <font>
      <sz val="9"/>
      <color indexed="81"/>
      <name val="Tahoma"/>
      <family val="2"/>
    </font>
    <font>
      <i/>
      <sz val="10"/>
      <color indexed="8"/>
      <name val="Calibri"/>
      <family val="2"/>
    </font>
  </fonts>
  <fills count="8">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indexed="46"/>
        <bgColor indexed="64"/>
      </patternFill>
    </fill>
    <fill>
      <patternFill patternType="solid">
        <fgColor indexed="22"/>
        <bgColor indexed="64"/>
      </patternFill>
    </fill>
    <fill>
      <patternFill patternType="solid">
        <fgColor indexed="42"/>
        <bgColor indexed="64"/>
      </patternFill>
    </fill>
    <fill>
      <patternFill patternType="solid">
        <fgColor indexed="47"/>
        <bgColor indexed="64"/>
      </patternFill>
    </fill>
  </fills>
  <borders count="19">
    <border>
      <left/>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thick">
        <color indexed="64"/>
      </right>
      <top/>
      <bottom style="thick">
        <color indexed="64"/>
      </bottom>
      <diagonal/>
    </border>
    <border>
      <left/>
      <right style="thick">
        <color indexed="64"/>
      </right>
      <top/>
      <bottom style="thick">
        <color indexed="64"/>
      </bottom>
      <diagonal/>
    </border>
    <border>
      <left/>
      <right style="medium">
        <color indexed="64"/>
      </right>
      <top style="medium">
        <color indexed="64"/>
      </top>
      <bottom style="medium">
        <color indexed="64"/>
      </bottom>
      <diagonal/>
    </border>
    <border>
      <left/>
      <right style="medium">
        <color indexed="64"/>
      </right>
      <top/>
      <bottom style="thick">
        <color indexed="64"/>
      </bottom>
      <diagonal/>
    </border>
    <border>
      <left/>
      <right style="medium">
        <color indexed="64"/>
      </right>
      <top style="medium">
        <color indexed="64"/>
      </top>
      <bottom/>
      <diagonal/>
    </border>
    <border>
      <left style="medium">
        <color indexed="64"/>
      </left>
      <right style="thick">
        <color indexed="64"/>
      </right>
      <top/>
      <bottom style="medium">
        <color indexed="64"/>
      </bottom>
      <diagonal/>
    </border>
    <border>
      <left/>
      <right style="thick">
        <color indexed="64"/>
      </right>
      <top style="thick">
        <color indexed="64"/>
      </top>
      <bottom/>
      <diagonal/>
    </border>
    <border>
      <left/>
      <right style="thick">
        <color indexed="64"/>
      </right>
      <top/>
      <bottom/>
      <diagonal/>
    </border>
    <border>
      <left style="medium">
        <color indexed="64"/>
      </left>
      <right/>
      <top/>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right/>
      <top style="medium">
        <color indexed="64"/>
      </top>
      <bottom style="medium">
        <color indexed="64"/>
      </bottom>
      <diagonal/>
    </border>
  </borders>
  <cellStyleXfs count="1">
    <xf numFmtId="0" fontId="0" fillId="0" borderId="0"/>
  </cellStyleXfs>
  <cellXfs count="95">
    <xf numFmtId="0" fontId="0" fillId="0" borderId="0" xfId="0"/>
    <xf numFmtId="0" fontId="1" fillId="0" borderId="0" xfId="0" applyFont="1" applyAlignment="1">
      <alignment vertical="center"/>
    </xf>
    <xf numFmtId="0" fontId="1" fillId="0" borderId="1" xfId="0" applyFont="1" applyBorder="1" applyAlignment="1">
      <alignment horizontal="left" vertical="center" wrapText="1" inden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indent="2"/>
    </xf>
    <xf numFmtId="0" fontId="1" fillId="0" borderId="0" xfId="0" applyFont="1"/>
    <xf numFmtId="0" fontId="1" fillId="0" borderId="2" xfId="0" applyFont="1" applyBorder="1" applyAlignment="1">
      <alignment horizontal="left" vertical="center" wrapText="1" inden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indent="2"/>
    </xf>
    <xf numFmtId="0" fontId="1" fillId="0" borderId="3" xfId="0" applyFont="1" applyBorder="1" applyAlignment="1">
      <alignment horizontal="center" vertical="center" wrapText="1"/>
    </xf>
    <xf numFmtId="0" fontId="2" fillId="0" borderId="0" xfId="0" applyFont="1" applyBorder="1" applyAlignment="1">
      <alignment horizontal="justify" vertical="center" wrapText="1"/>
    </xf>
    <xf numFmtId="0" fontId="1" fillId="0" borderId="4" xfId="0" applyFont="1" applyBorder="1" applyAlignment="1">
      <alignment horizontal="center" vertical="center" wrapText="1"/>
    </xf>
    <xf numFmtId="0" fontId="1" fillId="0" borderId="0" xfId="0" applyFont="1" applyAlignment="1"/>
    <xf numFmtId="0" fontId="1" fillId="0" borderId="2" xfId="0" applyFont="1" applyBorder="1" applyAlignment="1">
      <alignment vertical="center" wrapText="1"/>
    </xf>
    <xf numFmtId="0" fontId="1" fillId="2" borderId="3"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8" fillId="0" borderId="2" xfId="0" applyFont="1" applyBorder="1" applyAlignment="1">
      <alignment horizontal="center" vertical="center" wrapText="1"/>
    </xf>
    <xf numFmtId="0" fontId="2" fillId="3" borderId="5" xfId="0" applyFont="1" applyFill="1" applyBorder="1" applyAlignment="1">
      <alignment horizontal="center" vertical="center"/>
    </xf>
    <xf numFmtId="0" fontId="0" fillId="0" borderId="0" xfId="0" applyAlignment="1"/>
    <xf numFmtId="0" fontId="2" fillId="4" borderId="2"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12" fillId="0" borderId="7" xfId="0" applyFont="1" applyBorder="1" applyAlignment="1">
      <alignment vertical="center" wrapText="1"/>
    </xf>
    <xf numFmtId="0" fontId="12" fillId="0" borderId="8" xfId="0" applyFont="1" applyBorder="1" applyAlignment="1">
      <alignment horizontal="center" vertical="center" wrapText="1"/>
    </xf>
    <xf numFmtId="0" fontId="12" fillId="0" borderId="2" xfId="0" applyFont="1" applyBorder="1" applyAlignment="1">
      <alignment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9" fillId="5" borderId="1"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5" borderId="12" xfId="0" applyFont="1" applyFill="1" applyBorder="1" applyAlignment="1">
      <alignment vertical="center" wrapText="1"/>
    </xf>
    <xf numFmtId="0" fontId="9" fillId="4" borderId="9" xfId="0" applyFont="1" applyFill="1" applyBorder="1" applyAlignment="1">
      <alignment horizontal="center" vertical="center" wrapText="1"/>
    </xf>
    <xf numFmtId="0" fontId="9" fillId="5" borderId="7" xfId="0" applyFont="1" applyFill="1" applyBorder="1" applyAlignment="1">
      <alignment vertical="center" wrapText="1"/>
    </xf>
    <xf numFmtId="0" fontId="9" fillId="5" borderId="8"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3" fillId="0" borderId="0" xfId="0" applyFont="1" applyAlignment="1">
      <alignment vertical="center"/>
    </xf>
    <xf numFmtId="0" fontId="2" fillId="5" borderId="2"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center" wrapText="1" indent="1"/>
    </xf>
    <xf numFmtId="0" fontId="6" fillId="0" borderId="2" xfId="0" applyFont="1" applyBorder="1" applyAlignment="1">
      <alignment horizontal="justify" vertical="center" wrapText="1"/>
    </xf>
    <xf numFmtId="0" fontId="6" fillId="0" borderId="2" xfId="0" applyFont="1" applyBorder="1" applyAlignment="1">
      <alignment horizontal="left" vertical="center" wrapText="1"/>
    </xf>
    <xf numFmtId="0" fontId="2" fillId="5" borderId="2" xfId="0" applyFont="1" applyFill="1" applyBorder="1" applyAlignment="1" applyProtection="1">
      <alignment horizontal="center" vertical="center" wrapText="1"/>
    </xf>
    <xf numFmtId="0" fontId="1" fillId="0" borderId="2" xfId="0" applyFont="1" applyBorder="1" applyAlignment="1" applyProtection="1">
      <alignment vertical="center" wrapText="1"/>
    </xf>
    <xf numFmtId="0" fontId="6" fillId="0" borderId="2" xfId="0" applyFont="1" applyBorder="1" applyAlignment="1" applyProtection="1">
      <alignment horizontal="center" vertical="center" wrapText="1"/>
    </xf>
    <xf numFmtId="0" fontId="6" fillId="0" borderId="2" xfId="0" applyFont="1" applyBorder="1" applyAlignment="1" applyProtection="1">
      <alignment vertical="center" wrapText="1"/>
    </xf>
    <xf numFmtId="0" fontId="2" fillId="0" borderId="2" xfId="0" applyFont="1" applyBorder="1" applyAlignment="1">
      <alignment horizontal="center" vertical="center" wrapText="1"/>
    </xf>
    <xf numFmtId="0" fontId="1" fillId="6" borderId="2" xfId="0" applyFont="1" applyFill="1" applyBorder="1" applyAlignment="1" applyProtection="1">
      <alignment horizontal="center" vertical="center" wrapText="1"/>
      <protection locked="0"/>
    </xf>
    <xf numFmtId="0" fontId="1" fillId="6" borderId="4" xfId="0" applyFont="1" applyFill="1" applyBorder="1" applyAlignment="1" applyProtection="1">
      <alignment vertical="center" wrapText="1"/>
      <protection locked="0"/>
    </xf>
    <xf numFmtId="0" fontId="1" fillId="6" borderId="2" xfId="0" applyFont="1" applyFill="1" applyBorder="1" applyAlignment="1" applyProtection="1">
      <alignment vertical="center" wrapText="1"/>
      <protection locked="0"/>
    </xf>
    <xf numFmtId="0" fontId="2" fillId="6" borderId="2" xfId="0" applyFont="1" applyFill="1" applyBorder="1" applyAlignment="1" applyProtection="1">
      <alignment horizontal="left" vertical="center" wrapText="1"/>
      <protection locked="0"/>
    </xf>
    <xf numFmtId="0" fontId="1" fillId="0" borderId="15" xfId="0" applyFont="1" applyBorder="1" applyAlignment="1">
      <alignment vertical="center" wrapText="1"/>
    </xf>
    <xf numFmtId="0" fontId="14" fillId="0" borderId="2" xfId="0" applyFont="1" applyBorder="1" applyAlignment="1">
      <alignment horizontal="center" vertical="center" wrapText="1"/>
    </xf>
    <xf numFmtId="0" fontId="2" fillId="0" borderId="2" xfId="0" applyFont="1" applyBorder="1" applyAlignment="1" applyProtection="1">
      <alignment horizontal="center" vertical="center" wrapText="1"/>
    </xf>
    <xf numFmtId="0" fontId="3" fillId="0" borderId="2" xfId="0" applyFont="1" applyBorder="1" applyAlignment="1">
      <alignment horizontal="center" vertical="center"/>
    </xf>
    <xf numFmtId="0" fontId="3" fillId="0" borderId="0" xfId="0" applyFont="1" applyAlignment="1">
      <alignment horizontal="center"/>
    </xf>
    <xf numFmtId="0" fontId="3" fillId="7" borderId="0" xfId="0" applyFont="1" applyFill="1" applyAlignment="1">
      <alignment vertical="center"/>
    </xf>
    <xf numFmtId="0" fontId="1" fillId="7" borderId="0" xfId="0" applyFont="1" applyFill="1"/>
    <xf numFmtId="0" fontId="1" fillId="7" borderId="0" xfId="0" applyFont="1" applyFill="1" applyBorder="1" applyAlignment="1">
      <alignment horizontal="left" vertical="center" wrapText="1" indent="1"/>
    </xf>
    <xf numFmtId="0" fontId="1" fillId="7" borderId="0" xfId="0" applyFont="1" applyFill="1" applyBorder="1" applyAlignment="1">
      <alignment horizontal="center" vertical="center" wrapText="1"/>
    </xf>
    <xf numFmtId="0" fontId="1" fillId="7" borderId="0" xfId="0" applyFont="1" applyFill="1" applyBorder="1" applyAlignment="1">
      <alignment vertical="center" wrapText="1"/>
    </xf>
    <xf numFmtId="0" fontId="1" fillId="7" borderId="0" xfId="0" applyFont="1" applyFill="1" applyBorder="1"/>
    <xf numFmtId="0" fontId="2" fillId="7" borderId="0" xfId="0" applyFont="1" applyFill="1" applyBorder="1" applyAlignment="1">
      <alignment horizontal="justify" vertical="center" wrapText="1"/>
    </xf>
    <xf numFmtId="0" fontId="2" fillId="3" borderId="2" xfId="0" applyFont="1" applyFill="1" applyBorder="1" applyAlignment="1">
      <alignment horizontal="center" vertical="center"/>
    </xf>
    <xf numFmtId="0" fontId="6" fillId="0" borderId="2" xfId="0" applyFont="1" applyBorder="1" applyAlignment="1">
      <alignment vertical="top" wrapText="1"/>
    </xf>
    <xf numFmtId="0" fontId="2" fillId="5" borderId="2" xfId="0" applyFont="1" applyFill="1" applyBorder="1" applyAlignment="1">
      <alignment horizontal="center" vertical="top" wrapText="1"/>
    </xf>
    <xf numFmtId="0" fontId="17" fillId="0" borderId="0" xfId="0" applyFont="1"/>
    <xf numFmtId="0" fontId="9" fillId="4" borderId="4"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17"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2" fillId="0" borderId="2" xfId="0" applyFont="1" applyBorder="1" applyAlignment="1">
      <alignment horizontal="center" vertical="center"/>
    </xf>
    <xf numFmtId="0" fontId="2" fillId="5" borderId="2" xfId="0" applyFont="1" applyFill="1" applyBorder="1" applyAlignment="1">
      <alignment horizontal="left" vertical="center" wrapText="1"/>
    </xf>
    <xf numFmtId="0" fontId="2" fillId="5" borderId="5" xfId="0" applyFont="1" applyFill="1" applyBorder="1" applyAlignment="1">
      <alignment horizontal="left" vertical="center" wrapText="1"/>
    </xf>
    <xf numFmtId="0" fontId="2" fillId="5" borderId="18" xfId="0" applyFont="1" applyFill="1" applyBorder="1" applyAlignment="1">
      <alignment horizontal="left" vertical="center" wrapText="1"/>
    </xf>
    <xf numFmtId="0" fontId="2" fillId="5" borderId="9" xfId="0" applyFont="1" applyFill="1" applyBorder="1" applyAlignment="1">
      <alignment horizontal="left" vertical="center" wrapText="1"/>
    </xf>
    <xf numFmtId="0" fontId="2" fillId="0" borderId="5" xfId="0" applyFont="1" applyBorder="1" applyAlignment="1">
      <alignment horizontal="center" vertical="center"/>
    </xf>
    <xf numFmtId="0" fontId="2" fillId="0" borderId="18" xfId="0" applyFont="1" applyBorder="1" applyAlignment="1">
      <alignment horizontal="center" vertical="center"/>
    </xf>
    <xf numFmtId="0" fontId="2" fillId="0" borderId="9" xfId="0" applyFont="1" applyBorder="1" applyAlignment="1">
      <alignment horizontal="center" vertical="center"/>
    </xf>
    <xf numFmtId="0" fontId="4" fillId="0" borderId="0" xfId="0" applyFont="1" applyAlignment="1">
      <alignment horizontal="center" vertical="center"/>
    </xf>
    <xf numFmtId="0" fontId="3" fillId="0" borderId="0" xfId="0" applyFont="1" applyAlignment="1">
      <alignment horizontal="center"/>
    </xf>
    <xf numFmtId="0" fontId="2" fillId="3" borderId="5"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9" xfId="0" applyFont="1" applyFill="1" applyBorder="1" applyAlignment="1">
      <alignment horizontal="center" vertical="center"/>
    </xf>
    <xf numFmtId="0" fontId="2" fillId="5" borderId="2" xfId="0" applyFont="1" applyFill="1" applyBorder="1" applyAlignment="1">
      <alignment horizontal="center" vertical="center" wrapText="1"/>
    </xf>
    <xf numFmtId="0" fontId="2" fillId="5" borderId="5" xfId="0" applyFont="1" applyFill="1" applyBorder="1" applyAlignment="1" applyProtection="1">
      <alignment horizontal="left" vertical="center" wrapText="1"/>
    </xf>
    <xf numFmtId="0" fontId="2" fillId="5" borderId="18" xfId="0" applyFont="1" applyFill="1" applyBorder="1" applyAlignment="1" applyProtection="1">
      <alignment horizontal="left" vertical="center" wrapText="1"/>
    </xf>
    <xf numFmtId="0" fontId="2" fillId="5" borderId="9" xfId="0" applyFont="1" applyFill="1" applyBorder="1" applyAlignment="1" applyProtection="1">
      <alignment horizontal="left" vertical="center" wrapText="1"/>
    </xf>
    <xf numFmtId="0" fontId="2" fillId="0" borderId="2" xfId="0" applyFont="1" applyBorder="1" applyAlignment="1" applyProtection="1">
      <alignment horizontal="center" vertical="center"/>
    </xf>
    <xf numFmtId="0" fontId="11" fillId="4" borderId="2"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82825</xdr:colOff>
      <xdr:row>0</xdr:row>
      <xdr:rowOff>121668</xdr:rowOff>
    </xdr:from>
    <xdr:ext cx="3445565" cy="280205"/>
    <xdr:sp macro="" textlink="">
      <xdr:nvSpPr>
        <xdr:cNvPr id="2" name="CaixaDeTexto 1"/>
        <xdr:cNvSpPr txBox="1"/>
      </xdr:nvSpPr>
      <xdr:spPr>
        <a:xfrm>
          <a:off x="82825" y="121668"/>
          <a:ext cx="3445565" cy="280205"/>
        </a:xfrm>
        <a:prstGeom prst="rect">
          <a:avLst/>
        </a:prstGeom>
        <a:solidFill>
          <a:schemeClr val="accent3">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pt-BR" sz="1200"/>
            <a:t>Preencha apenas os campos marcados em verde.</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21981</xdr:colOff>
      <xdr:row>0</xdr:row>
      <xdr:rowOff>65942</xdr:rowOff>
    </xdr:from>
    <xdr:ext cx="3350002" cy="264560"/>
    <xdr:sp macro="" textlink="">
      <xdr:nvSpPr>
        <xdr:cNvPr id="2" name="CaixaDeTexto 1"/>
        <xdr:cNvSpPr txBox="1"/>
      </xdr:nvSpPr>
      <xdr:spPr>
        <a:xfrm>
          <a:off x="21981" y="65942"/>
          <a:ext cx="3350002" cy="264560"/>
        </a:xfrm>
        <a:prstGeom prst="rect">
          <a:avLst/>
        </a:prstGeom>
        <a:solidFill>
          <a:schemeClr val="accent3">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pt-BR" sz="1100"/>
            <a:t>Preencha apenas os campos marcados em verde.</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58614</xdr:rowOff>
    </xdr:from>
    <xdr:ext cx="3350002" cy="264560"/>
    <xdr:sp macro="" textlink="">
      <xdr:nvSpPr>
        <xdr:cNvPr id="2" name="CaixaDeTexto 1"/>
        <xdr:cNvSpPr txBox="1"/>
      </xdr:nvSpPr>
      <xdr:spPr>
        <a:xfrm>
          <a:off x="0" y="58614"/>
          <a:ext cx="3350002" cy="264560"/>
        </a:xfrm>
        <a:prstGeom prst="rect">
          <a:avLst/>
        </a:prstGeom>
        <a:solidFill>
          <a:schemeClr val="accent3">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pt-BR" sz="1100"/>
            <a:t>Preencha apenas os campos marcados em verde.</a:t>
          </a:r>
        </a:p>
      </xdr:txBody>
    </xdr:sp>
    <xdr:clientData/>
  </xdr:one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36"/>
  <sheetViews>
    <sheetView showGridLines="0" zoomScale="115" zoomScaleNormal="115" workbookViewId="0"/>
  </sheetViews>
  <sheetFormatPr defaultRowHeight="15" x14ac:dyDescent="0.25"/>
  <cols>
    <col min="1" max="1" width="6.42578125" customWidth="1"/>
    <col min="2" max="2" width="75.7109375" bestFit="1" customWidth="1"/>
    <col min="3" max="3" width="16.28515625" customWidth="1"/>
    <col min="5" max="5" width="50.140625" customWidth="1"/>
  </cols>
  <sheetData>
    <row r="2" spans="2:3" ht="15.75" thickBot="1" x14ac:dyDescent="0.3"/>
    <row r="3" spans="2:3" ht="48.6" customHeight="1" thickBot="1" x14ac:dyDescent="0.3">
      <c r="B3" s="71" t="s">
        <v>111</v>
      </c>
      <c r="C3" s="30" t="s">
        <v>300</v>
      </c>
    </row>
    <row r="4" spans="2:3" ht="15" hidden="1" customHeight="1" thickBot="1" x14ac:dyDescent="0.3">
      <c r="B4" s="72"/>
      <c r="C4" s="22" t="s">
        <v>114</v>
      </c>
    </row>
    <row r="5" spans="2:3" ht="48" thickBot="1" x14ac:dyDescent="0.3">
      <c r="B5" s="26" t="s">
        <v>115</v>
      </c>
      <c r="C5" s="27">
        <v>10</v>
      </c>
    </row>
    <row r="6" spans="2:3" ht="33" customHeight="1" thickBot="1" x14ac:dyDescent="0.3">
      <c r="B6" s="24" t="s">
        <v>116</v>
      </c>
      <c r="C6" s="28">
        <v>10</v>
      </c>
    </row>
    <row r="7" spans="2:3" ht="33" customHeight="1" thickTop="1" thickBot="1" x14ac:dyDescent="0.3">
      <c r="B7" s="24" t="s">
        <v>117</v>
      </c>
      <c r="C7" s="28">
        <v>20</v>
      </c>
    </row>
    <row r="8" spans="2:3" ht="48.75" thickTop="1" thickBot="1" x14ac:dyDescent="0.3">
      <c r="B8" s="24" t="s">
        <v>118</v>
      </c>
      <c r="C8" s="28">
        <v>10</v>
      </c>
    </row>
    <row r="9" spans="2:3" ht="42" customHeight="1" thickTop="1" thickBot="1" x14ac:dyDescent="0.3">
      <c r="B9" s="24" t="s">
        <v>119</v>
      </c>
      <c r="C9" s="28">
        <v>10</v>
      </c>
    </row>
    <row r="10" spans="2:3" ht="48.75" thickTop="1" thickBot="1" x14ac:dyDescent="0.3">
      <c r="B10" s="24" t="s">
        <v>120</v>
      </c>
      <c r="C10" s="28">
        <v>20</v>
      </c>
    </row>
    <row r="11" spans="2:3" ht="33" thickTop="1" thickBot="1" x14ac:dyDescent="0.3">
      <c r="B11" s="24" t="s">
        <v>121</v>
      </c>
      <c r="C11" s="28">
        <v>10</v>
      </c>
    </row>
    <row r="12" spans="2:3" ht="48.75" thickTop="1" thickBot="1" x14ac:dyDescent="0.3">
      <c r="B12" s="24" t="s">
        <v>122</v>
      </c>
      <c r="C12" s="28">
        <v>10</v>
      </c>
    </row>
    <row r="13" spans="2:3" ht="30" customHeight="1" thickTop="1" thickBot="1" x14ac:dyDescent="0.3">
      <c r="B13" s="31" t="s">
        <v>123</v>
      </c>
      <c r="C13" s="29">
        <f>SUM(C5:C12)</f>
        <v>100</v>
      </c>
    </row>
    <row r="14" spans="2:3" ht="15.75" thickBot="1" x14ac:dyDescent="0.3"/>
    <row r="15" spans="2:3" ht="47.25" customHeight="1" thickBot="1" x14ac:dyDescent="0.3">
      <c r="B15" s="23" t="s">
        <v>130</v>
      </c>
      <c r="C15" s="32" t="s">
        <v>300</v>
      </c>
    </row>
    <row r="16" spans="2:3" ht="32.25" thickBot="1" x14ac:dyDescent="0.3">
      <c r="B16" s="24" t="s">
        <v>124</v>
      </c>
      <c r="C16" s="25">
        <v>20</v>
      </c>
    </row>
    <row r="17" spans="2:3" ht="33" thickTop="1" thickBot="1" x14ac:dyDescent="0.3">
      <c r="B17" s="24" t="s">
        <v>125</v>
      </c>
      <c r="C17" s="25">
        <v>10</v>
      </c>
    </row>
    <row r="18" spans="2:3" ht="33" customHeight="1" thickTop="1" thickBot="1" x14ac:dyDescent="0.3">
      <c r="B18" s="24" t="s">
        <v>126</v>
      </c>
      <c r="C18" s="25">
        <v>10</v>
      </c>
    </row>
    <row r="19" spans="2:3" ht="33" thickTop="1" thickBot="1" x14ac:dyDescent="0.3">
      <c r="B19" s="24" t="s">
        <v>127</v>
      </c>
      <c r="C19" s="25">
        <v>20</v>
      </c>
    </row>
    <row r="20" spans="2:3" ht="33" thickTop="1" thickBot="1" x14ac:dyDescent="0.3">
      <c r="B20" s="24" t="s">
        <v>128</v>
      </c>
      <c r="C20" s="25">
        <v>20</v>
      </c>
    </row>
    <row r="21" spans="2:3" ht="33" thickTop="1" thickBot="1" x14ac:dyDescent="0.3">
      <c r="B21" s="24" t="s">
        <v>129</v>
      </c>
      <c r="C21" s="25">
        <v>10</v>
      </c>
    </row>
    <row r="22" spans="2:3" ht="48.75" thickTop="1" thickBot="1" x14ac:dyDescent="0.3">
      <c r="B22" s="24" t="s">
        <v>301</v>
      </c>
      <c r="C22" s="25">
        <v>10</v>
      </c>
    </row>
    <row r="23" spans="2:3" ht="30" customHeight="1" thickTop="1" thickBot="1" x14ac:dyDescent="0.3">
      <c r="B23" s="33" t="s">
        <v>123</v>
      </c>
      <c r="C23" s="34">
        <f>SUM(C16:C22)</f>
        <v>100</v>
      </c>
    </row>
    <row r="24" spans="2:3" ht="16.5" thickTop="1" thickBot="1" x14ac:dyDescent="0.3"/>
    <row r="25" spans="2:3" ht="16.5" thickTop="1" x14ac:dyDescent="0.25">
      <c r="B25" s="73" t="s">
        <v>294</v>
      </c>
      <c r="C25" s="35" t="s">
        <v>112</v>
      </c>
    </row>
    <row r="26" spans="2:3" ht="15.75" x14ac:dyDescent="0.25">
      <c r="B26" s="74"/>
      <c r="C26" s="36" t="s">
        <v>113</v>
      </c>
    </row>
    <row r="27" spans="2:3" ht="16.5" thickBot="1" x14ac:dyDescent="0.3">
      <c r="B27" s="75"/>
      <c r="C27" s="37" t="s">
        <v>114</v>
      </c>
    </row>
    <row r="28" spans="2:3" ht="32.25" customHeight="1" thickTop="1" thickBot="1" x14ac:dyDescent="0.3">
      <c r="B28" s="24" t="s">
        <v>288</v>
      </c>
      <c r="C28" s="25">
        <v>10</v>
      </c>
    </row>
    <row r="29" spans="2:3" ht="64.5" thickTop="1" thickBot="1" x14ac:dyDescent="0.3">
      <c r="B29" s="24" t="s">
        <v>289</v>
      </c>
      <c r="C29" s="25">
        <v>30</v>
      </c>
    </row>
    <row r="30" spans="2:3" ht="48.75" thickTop="1" thickBot="1" x14ac:dyDescent="0.3">
      <c r="B30" s="24" t="s">
        <v>290</v>
      </c>
      <c r="C30" s="25">
        <v>10</v>
      </c>
    </row>
    <row r="31" spans="2:3" ht="31.5" customHeight="1" thickTop="1" thickBot="1" x14ac:dyDescent="0.3">
      <c r="B31" s="24" t="s">
        <v>291</v>
      </c>
      <c r="C31" s="25">
        <v>10</v>
      </c>
    </row>
    <row r="32" spans="2:3" ht="31.5" customHeight="1" thickTop="1" thickBot="1" x14ac:dyDescent="0.3">
      <c r="B32" s="24" t="s">
        <v>292</v>
      </c>
      <c r="C32" s="25">
        <v>10</v>
      </c>
    </row>
    <row r="33" spans="2:3" ht="48.75" thickTop="1" thickBot="1" x14ac:dyDescent="0.3">
      <c r="B33" s="24" t="s">
        <v>302</v>
      </c>
      <c r="C33" s="25">
        <v>10</v>
      </c>
    </row>
    <row r="34" spans="2:3" ht="43.5" customHeight="1" thickTop="1" thickBot="1" x14ac:dyDescent="0.3">
      <c r="B34" s="24" t="s">
        <v>293</v>
      </c>
      <c r="C34" s="25">
        <v>20</v>
      </c>
    </row>
    <row r="35" spans="2:3" ht="36" customHeight="1" thickTop="1" thickBot="1" x14ac:dyDescent="0.3">
      <c r="B35" s="33" t="s">
        <v>123</v>
      </c>
      <c r="C35" s="34">
        <f>SUM(C28:C34)</f>
        <v>100</v>
      </c>
    </row>
    <row r="36" spans="2:3" ht="15.75" thickTop="1" x14ac:dyDescent="0.25"/>
  </sheetData>
  <sheetProtection password="FE13" sheet="1" objects="1" scenarios="1"/>
  <mergeCells count="2">
    <mergeCell ref="B3:B4"/>
    <mergeCell ref="B25:B27"/>
  </mergeCells>
  <phoneticPr fontId="0" type="noConversion"/>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7"/>
  <sheetViews>
    <sheetView showGridLines="0" tabSelected="1" zoomScale="115" zoomScaleNormal="115" workbookViewId="0">
      <selection activeCell="F6" sqref="F6"/>
    </sheetView>
  </sheetViews>
  <sheetFormatPr defaultRowHeight="12.75" x14ac:dyDescent="0.2"/>
  <cols>
    <col min="1" max="1" width="10.42578125" style="5" customWidth="1"/>
    <col min="2" max="2" width="54.140625" style="5" customWidth="1"/>
    <col min="3" max="3" width="10.140625" style="5" customWidth="1"/>
    <col min="4" max="4" width="10" style="5" customWidth="1"/>
    <col min="5" max="5" width="11.140625" style="5" customWidth="1"/>
    <col min="6" max="6" width="11.28515625" style="5" customWidth="1"/>
    <col min="7" max="7" width="11.85546875" style="5" customWidth="1"/>
    <col min="8" max="8" width="56" style="5" customWidth="1"/>
    <col min="9" max="16384" width="9.140625" style="5"/>
  </cols>
  <sheetData>
    <row r="1" spans="1:8" ht="27" customHeight="1" x14ac:dyDescent="0.2">
      <c r="A1" s="84" t="s">
        <v>32</v>
      </c>
      <c r="B1" s="84"/>
      <c r="C1" s="84"/>
      <c r="D1" s="84"/>
      <c r="E1" s="84"/>
      <c r="F1" s="84"/>
      <c r="G1" s="84"/>
      <c r="H1" s="84"/>
    </row>
    <row r="2" spans="1:8" ht="28.5" customHeight="1" x14ac:dyDescent="0.25">
      <c r="A2" s="85" t="s">
        <v>0</v>
      </c>
      <c r="B2" s="85"/>
      <c r="C2" s="85"/>
      <c r="D2" s="85"/>
      <c r="E2" s="85"/>
      <c r="F2" s="85"/>
      <c r="G2" s="85"/>
      <c r="H2" s="85"/>
    </row>
    <row r="3" spans="1:8" ht="36" customHeight="1" thickBot="1" x14ac:dyDescent="0.25">
      <c r="A3" s="60" t="s">
        <v>33</v>
      </c>
      <c r="B3" s="61"/>
      <c r="C3" s="61"/>
      <c r="D3" s="61"/>
      <c r="E3" s="61"/>
      <c r="F3" s="61"/>
      <c r="G3" s="61"/>
      <c r="H3" s="61"/>
    </row>
    <row r="4" spans="1:8" ht="37.5" customHeight="1" thickBot="1" x14ac:dyDescent="0.25">
      <c r="A4" s="78" t="s">
        <v>25</v>
      </c>
      <c r="B4" s="79"/>
      <c r="C4" s="79"/>
      <c r="D4" s="79"/>
      <c r="E4" s="79"/>
      <c r="F4" s="79"/>
      <c r="G4" s="79"/>
      <c r="H4" s="80"/>
    </row>
    <row r="5" spans="1:8" ht="75.75" customHeight="1" thickBot="1" x14ac:dyDescent="0.25">
      <c r="A5" s="39" t="s">
        <v>1</v>
      </c>
      <c r="B5" s="40" t="s">
        <v>2</v>
      </c>
      <c r="C5" s="40" t="s">
        <v>3</v>
      </c>
      <c r="D5" s="40" t="s">
        <v>34</v>
      </c>
      <c r="E5" s="40" t="s">
        <v>35</v>
      </c>
      <c r="F5" s="39" t="s">
        <v>4</v>
      </c>
      <c r="G5" s="39" t="s">
        <v>307</v>
      </c>
      <c r="H5" s="69" t="s">
        <v>308</v>
      </c>
    </row>
    <row r="6" spans="1:8" ht="36" customHeight="1" thickBot="1" x14ac:dyDescent="0.25">
      <c r="A6" s="9">
        <v>1</v>
      </c>
      <c r="B6" s="2" t="s">
        <v>44</v>
      </c>
      <c r="C6" s="3">
        <v>0.1</v>
      </c>
      <c r="D6" s="4" t="s">
        <v>6</v>
      </c>
      <c r="E6" s="7">
        <v>100</v>
      </c>
      <c r="F6" s="51"/>
      <c r="G6" s="7">
        <f>IF((C6*F6)&lt;=(E6*C6),(C6*F6),(E6*C6))</f>
        <v>0</v>
      </c>
      <c r="H6" s="53"/>
    </row>
    <row r="7" spans="1:8" ht="39.6" customHeight="1" thickBot="1" x14ac:dyDescent="0.25">
      <c r="A7" s="7">
        <v>2</v>
      </c>
      <c r="B7" s="6" t="s">
        <v>45</v>
      </c>
      <c r="C7" s="7">
        <v>0.1</v>
      </c>
      <c r="D7" s="8" t="s">
        <v>6</v>
      </c>
      <c r="E7" s="7">
        <v>100</v>
      </c>
      <c r="F7" s="51"/>
      <c r="G7" s="7">
        <f t="shared" ref="G7:G19" si="0">IF((C7*F7)&lt;=(E7*C7),(C7*F7),(E7*C7))</f>
        <v>0</v>
      </c>
      <c r="H7" s="53"/>
    </row>
    <row r="8" spans="1:8" ht="63.75" customHeight="1" thickBot="1" x14ac:dyDescent="0.25">
      <c r="A8" s="9">
        <v>3</v>
      </c>
      <c r="B8" s="2" t="s">
        <v>46</v>
      </c>
      <c r="C8" s="3">
        <v>0.1</v>
      </c>
      <c r="D8" s="4" t="s">
        <v>6</v>
      </c>
      <c r="E8" s="7">
        <v>100</v>
      </c>
      <c r="F8" s="51"/>
      <c r="G8" s="7">
        <f t="shared" si="0"/>
        <v>0</v>
      </c>
      <c r="H8" s="53"/>
    </row>
    <row r="9" spans="1:8" ht="45.75" customHeight="1" thickBot="1" x14ac:dyDescent="0.25">
      <c r="A9" s="9">
        <v>4</v>
      </c>
      <c r="B9" s="2" t="s">
        <v>47</v>
      </c>
      <c r="C9" s="3">
        <v>1</v>
      </c>
      <c r="D9" s="3" t="s">
        <v>10</v>
      </c>
      <c r="E9" s="7">
        <v>10</v>
      </c>
      <c r="F9" s="51"/>
      <c r="G9" s="7">
        <f t="shared" si="0"/>
        <v>0</v>
      </c>
      <c r="H9" s="53"/>
    </row>
    <row r="10" spans="1:8" ht="32.25" customHeight="1" thickBot="1" x14ac:dyDescent="0.25">
      <c r="A10" s="9">
        <v>5</v>
      </c>
      <c r="B10" s="2" t="s">
        <v>48</v>
      </c>
      <c r="C10" s="3">
        <v>0.15</v>
      </c>
      <c r="D10" s="4" t="s">
        <v>6</v>
      </c>
      <c r="E10" s="7">
        <v>67</v>
      </c>
      <c r="F10" s="51"/>
      <c r="G10" s="7">
        <f t="shared" si="0"/>
        <v>0</v>
      </c>
      <c r="H10" s="53"/>
    </row>
    <row r="11" spans="1:8" ht="43.15" customHeight="1" thickBot="1" x14ac:dyDescent="0.25">
      <c r="A11" s="9">
        <v>6</v>
      </c>
      <c r="B11" s="2" t="s">
        <v>49</v>
      </c>
      <c r="C11" s="3">
        <v>0.05</v>
      </c>
      <c r="D11" s="4" t="s">
        <v>6</v>
      </c>
      <c r="E11" s="7">
        <v>200</v>
      </c>
      <c r="F11" s="51"/>
      <c r="G11" s="7">
        <f t="shared" si="0"/>
        <v>0</v>
      </c>
      <c r="H11" s="53"/>
    </row>
    <row r="12" spans="1:8" ht="48.75" customHeight="1" thickBot="1" x14ac:dyDescent="0.25">
      <c r="A12" s="9">
        <v>7</v>
      </c>
      <c r="B12" s="2" t="s">
        <v>50</v>
      </c>
      <c r="C12" s="3">
        <v>2.5</v>
      </c>
      <c r="D12" s="4" t="s">
        <v>10</v>
      </c>
      <c r="E12" s="7">
        <v>4</v>
      </c>
      <c r="F12" s="51"/>
      <c r="G12" s="7">
        <f t="shared" si="0"/>
        <v>0</v>
      </c>
      <c r="H12" s="53"/>
    </row>
    <row r="13" spans="1:8" ht="45" customHeight="1" thickBot="1" x14ac:dyDescent="0.25">
      <c r="A13" s="14">
        <v>8</v>
      </c>
      <c r="B13" s="2" t="s">
        <v>51</v>
      </c>
      <c r="C13" s="3">
        <v>0.5</v>
      </c>
      <c r="D13" s="4" t="s">
        <v>10</v>
      </c>
      <c r="E13" s="7">
        <v>20</v>
      </c>
      <c r="F13" s="51"/>
      <c r="G13" s="7">
        <f t="shared" si="0"/>
        <v>0</v>
      </c>
      <c r="H13" s="53"/>
    </row>
    <row r="14" spans="1:8" ht="30" customHeight="1" thickBot="1" x14ac:dyDescent="0.25">
      <c r="A14" s="9">
        <v>9</v>
      </c>
      <c r="B14" s="2" t="s">
        <v>37</v>
      </c>
      <c r="C14" s="3">
        <v>0.1</v>
      </c>
      <c r="D14" s="3" t="s">
        <v>6</v>
      </c>
      <c r="E14" s="7">
        <v>100</v>
      </c>
      <c r="F14" s="51"/>
      <c r="G14" s="7">
        <f t="shared" si="0"/>
        <v>0</v>
      </c>
      <c r="H14" s="53"/>
    </row>
    <row r="15" spans="1:8" ht="63" customHeight="1" thickBot="1" x14ac:dyDescent="0.25">
      <c r="A15" s="9">
        <v>10</v>
      </c>
      <c r="B15" s="2" t="s">
        <v>38</v>
      </c>
      <c r="C15" s="3">
        <v>1</v>
      </c>
      <c r="D15" s="2" t="s">
        <v>10</v>
      </c>
      <c r="E15" s="7">
        <v>10</v>
      </c>
      <c r="F15" s="51"/>
      <c r="G15" s="7">
        <f t="shared" si="0"/>
        <v>0</v>
      </c>
      <c r="H15" s="53"/>
    </row>
    <row r="16" spans="1:8" ht="30" customHeight="1" thickBot="1" x14ac:dyDescent="0.25">
      <c r="A16" s="9">
        <v>11</v>
      </c>
      <c r="B16" s="2" t="s">
        <v>9</v>
      </c>
      <c r="C16" s="3">
        <v>5</v>
      </c>
      <c r="D16" s="2" t="s">
        <v>8</v>
      </c>
      <c r="E16" s="7">
        <v>2</v>
      </c>
      <c r="F16" s="51"/>
      <c r="G16" s="7">
        <f t="shared" si="0"/>
        <v>0</v>
      </c>
      <c r="H16" s="53"/>
    </row>
    <row r="17" spans="1:8" ht="50.45" customHeight="1" thickBot="1" x14ac:dyDescent="0.25">
      <c r="A17" s="7">
        <v>12</v>
      </c>
      <c r="B17" s="2" t="s">
        <v>39</v>
      </c>
      <c r="C17" s="7">
        <v>1</v>
      </c>
      <c r="D17" s="7" t="s">
        <v>8</v>
      </c>
      <c r="E17" s="11">
        <v>10</v>
      </c>
      <c r="F17" s="51"/>
      <c r="G17" s="7">
        <f t="shared" si="0"/>
        <v>0</v>
      </c>
      <c r="H17" s="52"/>
    </row>
    <row r="18" spans="1:8" ht="90.6" customHeight="1" thickBot="1" x14ac:dyDescent="0.25">
      <c r="A18" s="7">
        <v>13</v>
      </c>
      <c r="B18" s="2" t="s">
        <v>40</v>
      </c>
      <c r="C18" s="7">
        <v>1</v>
      </c>
      <c r="D18" s="6" t="s">
        <v>41</v>
      </c>
      <c r="E18" s="7">
        <v>10</v>
      </c>
      <c r="F18" s="51"/>
      <c r="G18" s="7">
        <f t="shared" si="0"/>
        <v>0</v>
      </c>
      <c r="H18" s="53"/>
    </row>
    <row r="19" spans="1:8" ht="47.25" customHeight="1" thickBot="1" x14ac:dyDescent="0.25">
      <c r="A19" s="9">
        <v>14</v>
      </c>
      <c r="B19" s="2" t="s">
        <v>42</v>
      </c>
      <c r="C19" s="3">
        <v>5</v>
      </c>
      <c r="D19" s="2" t="s">
        <v>43</v>
      </c>
      <c r="E19" s="7">
        <v>2</v>
      </c>
      <c r="F19" s="51"/>
      <c r="G19" s="7">
        <f t="shared" si="0"/>
        <v>0</v>
      </c>
      <c r="H19" s="53"/>
    </row>
    <row r="20" spans="1:8" ht="35.450000000000003" customHeight="1" thickBot="1" x14ac:dyDescent="0.25">
      <c r="A20" s="81" t="s">
        <v>12</v>
      </c>
      <c r="B20" s="82"/>
      <c r="C20" s="82"/>
      <c r="D20" s="82"/>
      <c r="E20" s="83"/>
      <c r="F20" s="50">
        <f>SUM(F6:F19)</f>
        <v>0</v>
      </c>
      <c r="G20" s="50">
        <f>IF(SUM(G6:G19)&lt;10,SUM(G6:G19),10)</f>
        <v>0</v>
      </c>
      <c r="H20" s="13"/>
    </row>
    <row r="21" spans="1:8" ht="36" customHeight="1" x14ac:dyDescent="0.2">
      <c r="A21" s="1"/>
    </row>
    <row r="22" spans="1:8" ht="33.75" customHeight="1" thickBot="1" x14ac:dyDescent="0.25">
      <c r="A22" s="60" t="s">
        <v>303</v>
      </c>
      <c r="B22" s="61"/>
      <c r="C22" s="61"/>
      <c r="D22" s="61"/>
      <c r="E22" s="61"/>
      <c r="F22" s="61"/>
      <c r="G22" s="61"/>
      <c r="H22" s="61"/>
    </row>
    <row r="23" spans="1:8" ht="36" customHeight="1" thickBot="1" x14ac:dyDescent="0.25">
      <c r="A23" s="78" t="s">
        <v>30</v>
      </c>
      <c r="B23" s="79"/>
      <c r="C23" s="79"/>
      <c r="D23" s="79"/>
      <c r="E23" s="79"/>
      <c r="F23" s="79"/>
      <c r="G23" s="79"/>
      <c r="H23" s="80"/>
    </row>
    <row r="24" spans="1:8" ht="78.75" customHeight="1" thickBot="1" x14ac:dyDescent="0.25">
      <c r="A24" s="39" t="s">
        <v>1</v>
      </c>
      <c r="B24" s="39" t="s">
        <v>2</v>
      </c>
      <c r="C24" s="39" t="s">
        <v>3</v>
      </c>
      <c r="D24" s="39" t="s">
        <v>34</v>
      </c>
      <c r="E24" s="39" t="s">
        <v>35</v>
      </c>
      <c r="F24" s="39" t="s">
        <v>4</v>
      </c>
      <c r="G24" s="39" t="s">
        <v>307</v>
      </c>
      <c r="H24" s="69" t="s">
        <v>308</v>
      </c>
    </row>
    <row r="25" spans="1:8" ht="46.15" customHeight="1" thickBot="1" x14ac:dyDescent="0.25">
      <c r="A25" s="7">
        <v>15</v>
      </c>
      <c r="B25" s="41" t="s">
        <v>56</v>
      </c>
      <c r="C25" s="42">
        <v>0.25</v>
      </c>
      <c r="D25" s="42" t="s">
        <v>10</v>
      </c>
      <c r="E25" s="42">
        <v>40</v>
      </c>
      <c r="F25" s="51"/>
      <c r="G25" s="7">
        <f>IF((C25*F25)&lt;=(E25*C25),(C25*F25),(E25*C25))</f>
        <v>0</v>
      </c>
      <c r="H25" s="53"/>
    </row>
    <row r="26" spans="1:8" ht="30" customHeight="1" thickBot="1" x14ac:dyDescent="0.25">
      <c r="A26" s="7">
        <v>16</v>
      </c>
      <c r="B26" s="41" t="s">
        <v>52</v>
      </c>
      <c r="C26" s="7">
        <v>0.04</v>
      </c>
      <c r="D26" s="42" t="s">
        <v>53</v>
      </c>
      <c r="E26" s="42">
        <v>250</v>
      </c>
      <c r="F26" s="51"/>
      <c r="G26" s="7">
        <f>IF((C26*F26)&lt;=(E26*C26),(C26*F26),(E26*C26))</f>
        <v>0</v>
      </c>
      <c r="H26" s="53"/>
    </row>
    <row r="27" spans="1:8" ht="36" customHeight="1" thickBot="1" x14ac:dyDescent="0.25">
      <c r="A27" s="7">
        <v>17</v>
      </c>
      <c r="B27" s="6" t="s">
        <v>54</v>
      </c>
      <c r="C27" s="8">
        <v>5</v>
      </c>
      <c r="D27" s="7" t="s">
        <v>55</v>
      </c>
      <c r="E27" s="7">
        <v>2</v>
      </c>
      <c r="F27" s="51"/>
      <c r="G27" s="7">
        <f>IF((C27*F27)&lt;=(E27*C27),(C27*F27),(E27*C27))</f>
        <v>0</v>
      </c>
      <c r="H27" s="53"/>
    </row>
    <row r="28" spans="1:8" ht="35.450000000000003" customHeight="1" thickBot="1" x14ac:dyDescent="0.25">
      <c r="A28" s="76" t="s">
        <v>12</v>
      </c>
      <c r="B28" s="76"/>
      <c r="C28" s="76"/>
      <c r="D28" s="76"/>
      <c r="E28" s="76"/>
      <c r="F28" s="50">
        <f>SUM(F25:F27)</f>
        <v>0</v>
      </c>
      <c r="G28" s="50">
        <f>IF(SUM(G25:G27)&lt;10,SUM(G25:G27),10)</f>
        <v>0</v>
      </c>
      <c r="H28" s="13"/>
    </row>
    <row r="29" spans="1:8" ht="30" customHeight="1" x14ac:dyDescent="0.2">
      <c r="A29" s="10"/>
      <c r="B29" s="10"/>
      <c r="C29" s="10"/>
      <c r="D29" s="10"/>
      <c r="E29" s="10"/>
      <c r="F29" s="10"/>
      <c r="G29" s="10"/>
      <c r="H29" s="10"/>
    </row>
    <row r="30" spans="1:8" ht="33.75" customHeight="1" thickBot="1" x14ac:dyDescent="0.25">
      <c r="A30" s="60" t="s">
        <v>57</v>
      </c>
      <c r="B30" s="61"/>
      <c r="C30" s="61"/>
      <c r="D30" s="61"/>
      <c r="E30" s="61"/>
      <c r="F30" s="61"/>
      <c r="G30" s="61"/>
      <c r="H30" s="61"/>
    </row>
    <row r="31" spans="1:8" ht="36" customHeight="1" thickBot="1" x14ac:dyDescent="0.25">
      <c r="A31" s="78" t="s">
        <v>26</v>
      </c>
      <c r="B31" s="79"/>
      <c r="C31" s="79"/>
      <c r="D31" s="79"/>
      <c r="E31" s="79"/>
      <c r="F31" s="79"/>
      <c r="G31" s="79"/>
      <c r="H31" s="80"/>
    </row>
    <row r="32" spans="1:8" ht="73.5" customHeight="1" thickBot="1" x14ac:dyDescent="0.25">
      <c r="A32" s="39" t="s">
        <v>1</v>
      </c>
      <c r="B32" s="39" t="s">
        <v>2</v>
      </c>
      <c r="C32" s="39" t="s">
        <v>3</v>
      </c>
      <c r="D32" s="39" t="s">
        <v>34</v>
      </c>
      <c r="E32" s="39" t="s">
        <v>35</v>
      </c>
      <c r="F32" s="39" t="s">
        <v>4</v>
      </c>
      <c r="G32" s="39" t="s">
        <v>307</v>
      </c>
      <c r="H32" s="69" t="s">
        <v>308</v>
      </c>
    </row>
    <row r="33" spans="1:8" ht="117" customHeight="1" thickBot="1" x14ac:dyDescent="0.25">
      <c r="A33" s="7">
        <v>18</v>
      </c>
      <c r="B33" s="68" t="s">
        <v>58</v>
      </c>
      <c r="C33" s="42">
        <v>0.5</v>
      </c>
      <c r="D33" s="42" t="s">
        <v>6</v>
      </c>
      <c r="E33" s="42">
        <v>40</v>
      </c>
      <c r="F33" s="51"/>
      <c r="G33" s="7">
        <f>IF((C33*F33)&lt;=(E33*C33),(C33*F33),(E33*C33))</f>
        <v>0</v>
      </c>
      <c r="H33" s="53"/>
    </row>
    <row r="34" spans="1:8" ht="59.45" customHeight="1" thickBot="1" x14ac:dyDescent="0.25">
      <c r="A34" s="7">
        <v>19</v>
      </c>
      <c r="B34" s="41" t="s">
        <v>59</v>
      </c>
      <c r="C34" s="7">
        <v>0.15</v>
      </c>
      <c r="D34" s="42" t="s">
        <v>6</v>
      </c>
      <c r="E34" s="42">
        <v>134</v>
      </c>
      <c r="F34" s="51"/>
      <c r="G34" s="7">
        <f>IF((C34*F34)&lt;=(E34*C34),(C34*F34),(E34*C34))</f>
        <v>0</v>
      </c>
      <c r="H34" s="53"/>
    </row>
    <row r="35" spans="1:8" ht="35.450000000000003" customHeight="1" thickBot="1" x14ac:dyDescent="0.25">
      <c r="A35" s="76" t="s">
        <v>12</v>
      </c>
      <c r="B35" s="76"/>
      <c r="C35" s="76"/>
      <c r="D35" s="76"/>
      <c r="E35" s="76"/>
      <c r="F35" s="50">
        <f>SUM(F33:F34)</f>
        <v>0</v>
      </c>
      <c r="G35" s="50">
        <f>IF(SUM(G33:G34)&lt;20,SUM(G33:G34),20)</f>
        <v>0</v>
      </c>
      <c r="H35" s="13"/>
    </row>
    <row r="36" spans="1:8" ht="30" customHeight="1" x14ac:dyDescent="0.2">
      <c r="A36" s="10"/>
      <c r="B36" s="10"/>
      <c r="C36" s="10"/>
      <c r="D36" s="10"/>
      <c r="E36" s="10"/>
      <c r="F36" s="10"/>
      <c r="G36" s="10"/>
      <c r="H36" s="10"/>
    </row>
    <row r="37" spans="1:8" ht="30" customHeight="1" thickBot="1" x14ac:dyDescent="0.25">
      <c r="A37" s="60" t="s">
        <v>60</v>
      </c>
      <c r="B37" s="62"/>
      <c r="C37" s="63"/>
      <c r="D37" s="62"/>
      <c r="E37" s="63"/>
      <c r="F37" s="64"/>
      <c r="G37" s="64"/>
      <c r="H37" s="65"/>
    </row>
    <row r="38" spans="1:8" ht="45.75" customHeight="1" thickBot="1" x14ac:dyDescent="0.25">
      <c r="A38" s="77" t="s">
        <v>61</v>
      </c>
      <c r="B38" s="77"/>
      <c r="C38" s="77"/>
      <c r="D38" s="77"/>
      <c r="E38" s="77"/>
      <c r="F38" s="77"/>
      <c r="G38" s="77"/>
      <c r="H38" s="77"/>
    </row>
    <row r="39" spans="1:8" ht="72.75" customHeight="1" thickBot="1" x14ac:dyDescent="0.25">
      <c r="A39" s="39" t="s">
        <v>1</v>
      </c>
      <c r="B39" s="39" t="s">
        <v>2</v>
      </c>
      <c r="C39" s="39" t="s">
        <v>3</v>
      </c>
      <c r="D39" s="39" t="s">
        <v>34</v>
      </c>
      <c r="E39" s="39" t="s">
        <v>35</v>
      </c>
      <c r="F39" s="39" t="s">
        <v>4</v>
      </c>
      <c r="G39" s="39" t="s">
        <v>307</v>
      </c>
      <c r="H39" s="69" t="s">
        <v>308</v>
      </c>
    </row>
    <row r="40" spans="1:8" ht="41.25" customHeight="1" thickBot="1" x14ac:dyDescent="0.25">
      <c r="A40" s="7">
        <v>20</v>
      </c>
      <c r="B40" s="6" t="s">
        <v>15</v>
      </c>
      <c r="C40" s="7">
        <v>5</v>
      </c>
      <c r="D40" s="7" t="s">
        <v>62</v>
      </c>
      <c r="E40" s="7">
        <v>2</v>
      </c>
      <c r="F40" s="51"/>
      <c r="G40" s="7">
        <f t="shared" ref="G40:G52" si="1">IF((C40*F40)&lt;=(E40*C40),(C40*F40),(E40*C40))</f>
        <v>0</v>
      </c>
      <c r="H40" s="53"/>
    </row>
    <row r="41" spans="1:8" ht="39" thickBot="1" x14ac:dyDescent="0.25">
      <c r="A41" s="7">
        <v>21</v>
      </c>
      <c r="B41" s="6" t="s">
        <v>63</v>
      </c>
      <c r="C41" s="7">
        <v>3.34</v>
      </c>
      <c r="D41" s="7" t="s">
        <v>62</v>
      </c>
      <c r="E41" s="7">
        <v>3</v>
      </c>
      <c r="F41" s="51"/>
      <c r="G41" s="7">
        <f t="shared" si="1"/>
        <v>0</v>
      </c>
      <c r="H41" s="53"/>
    </row>
    <row r="42" spans="1:8" ht="51.75" thickBot="1" x14ac:dyDescent="0.25">
      <c r="A42" s="7">
        <v>22</v>
      </c>
      <c r="B42" s="6" t="s">
        <v>64</v>
      </c>
      <c r="C42" s="7">
        <v>0.1</v>
      </c>
      <c r="D42" s="7" t="s">
        <v>6</v>
      </c>
      <c r="E42" s="7">
        <v>100</v>
      </c>
      <c r="F42" s="51"/>
      <c r="G42" s="7">
        <f t="shared" si="1"/>
        <v>0</v>
      </c>
      <c r="H42" s="53"/>
    </row>
    <row r="43" spans="1:8" ht="51.75" thickBot="1" x14ac:dyDescent="0.25">
      <c r="A43" s="7">
        <v>23</v>
      </c>
      <c r="B43" s="6" t="s">
        <v>65</v>
      </c>
      <c r="C43" s="7">
        <v>0.05</v>
      </c>
      <c r="D43" s="7" t="s">
        <v>6</v>
      </c>
      <c r="E43" s="7">
        <v>200</v>
      </c>
      <c r="F43" s="51"/>
      <c r="G43" s="7">
        <f t="shared" si="1"/>
        <v>0</v>
      </c>
      <c r="H43" s="53"/>
    </row>
    <row r="44" spans="1:8" ht="41.25" customHeight="1" thickBot="1" x14ac:dyDescent="0.25">
      <c r="A44" s="7">
        <v>24</v>
      </c>
      <c r="B44" s="6" t="s">
        <v>66</v>
      </c>
      <c r="C44" s="7">
        <v>0.1</v>
      </c>
      <c r="D44" s="7" t="s">
        <v>6</v>
      </c>
      <c r="E44" s="7">
        <v>100</v>
      </c>
      <c r="F44" s="51"/>
      <c r="G44" s="7">
        <f t="shared" si="1"/>
        <v>0</v>
      </c>
      <c r="H44" s="53"/>
    </row>
    <row r="45" spans="1:8" ht="41.25" customHeight="1" thickBot="1" x14ac:dyDescent="0.25">
      <c r="A45" s="7">
        <v>25</v>
      </c>
      <c r="B45" s="6" t="s">
        <v>67</v>
      </c>
      <c r="C45" s="7">
        <v>0.05</v>
      </c>
      <c r="D45" s="7" t="s">
        <v>6</v>
      </c>
      <c r="E45" s="7">
        <v>200</v>
      </c>
      <c r="F45" s="51"/>
      <c r="G45" s="7">
        <f t="shared" si="1"/>
        <v>0</v>
      </c>
      <c r="H45" s="53"/>
    </row>
    <row r="46" spans="1:8" ht="34.5" customHeight="1" thickBot="1" x14ac:dyDescent="0.25">
      <c r="A46" s="7">
        <v>26</v>
      </c>
      <c r="B46" s="6" t="s">
        <v>68</v>
      </c>
      <c r="C46" s="7">
        <v>4</v>
      </c>
      <c r="D46" s="7" t="s">
        <v>62</v>
      </c>
      <c r="E46" s="7">
        <v>2</v>
      </c>
      <c r="F46" s="51"/>
      <c r="G46" s="7">
        <f t="shared" si="1"/>
        <v>0</v>
      </c>
      <c r="H46" s="53"/>
    </row>
    <row r="47" spans="1:8" ht="35.25" customHeight="1" thickBot="1" x14ac:dyDescent="0.25">
      <c r="A47" s="7">
        <v>27</v>
      </c>
      <c r="B47" s="6" t="s">
        <v>69</v>
      </c>
      <c r="C47" s="7">
        <v>1</v>
      </c>
      <c r="D47" s="7" t="s">
        <v>10</v>
      </c>
      <c r="E47" s="7">
        <v>10</v>
      </c>
      <c r="F47" s="51"/>
      <c r="G47" s="7">
        <f t="shared" si="1"/>
        <v>0</v>
      </c>
      <c r="H47" s="53"/>
    </row>
    <row r="48" spans="1:8" ht="54.6" customHeight="1" thickBot="1" x14ac:dyDescent="0.25">
      <c r="A48" s="7">
        <v>28</v>
      </c>
      <c r="B48" s="6" t="s">
        <v>70</v>
      </c>
      <c r="C48" s="7">
        <v>0.5</v>
      </c>
      <c r="D48" s="7" t="s">
        <v>71</v>
      </c>
      <c r="E48" s="7">
        <v>20</v>
      </c>
      <c r="F48" s="51"/>
      <c r="G48" s="7">
        <f t="shared" si="1"/>
        <v>0</v>
      </c>
      <c r="H48" s="53"/>
    </row>
    <row r="49" spans="1:8" ht="26.25" thickBot="1" x14ac:dyDescent="0.25">
      <c r="A49" s="7">
        <v>29</v>
      </c>
      <c r="B49" s="6" t="s">
        <v>72</v>
      </c>
      <c r="C49" s="7">
        <v>3.34</v>
      </c>
      <c r="D49" s="7" t="s">
        <v>62</v>
      </c>
      <c r="E49" s="7">
        <v>3</v>
      </c>
      <c r="F49" s="51"/>
      <c r="G49" s="7">
        <f t="shared" si="1"/>
        <v>0</v>
      </c>
      <c r="H49" s="53"/>
    </row>
    <row r="50" spans="1:8" ht="26.25" thickBot="1" x14ac:dyDescent="0.25">
      <c r="A50" s="7">
        <v>30</v>
      </c>
      <c r="B50" s="6" t="s">
        <v>73</v>
      </c>
      <c r="C50" s="7">
        <v>0.5</v>
      </c>
      <c r="D50" s="7" t="s">
        <v>71</v>
      </c>
      <c r="E50" s="7">
        <v>20</v>
      </c>
      <c r="F50" s="51"/>
      <c r="G50" s="7">
        <f t="shared" si="1"/>
        <v>0</v>
      </c>
      <c r="H50" s="53"/>
    </row>
    <row r="51" spans="1:8" ht="39" thickBot="1" x14ac:dyDescent="0.25">
      <c r="A51" s="7">
        <v>31</v>
      </c>
      <c r="B51" s="6" t="s">
        <v>74</v>
      </c>
      <c r="C51" s="7">
        <v>0.14000000000000001</v>
      </c>
      <c r="D51" s="7" t="s">
        <v>6</v>
      </c>
      <c r="E51" s="7">
        <v>72</v>
      </c>
      <c r="F51" s="51"/>
      <c r="G51" s="7">
        <f t="shared" si="1"/>
        <v>0</v>
      </c>
      <c r="H51" s="53"/>
    </row>
    <row r="52" spans="1:8" ht="32.25" customHeight="1" thickBot="1" x14ac:dyDescent="0.25">
      <c r="A52" s="7">
        <v>32</v>
      </c>
      <c r="B52" s="6" t="s">
        <v>75</v>
      </c>
      <c r="C52" s="7">
        <v>4</v>
      </c>
      <c r="D52" s="7" t="s">
        <v>62</v>
      </c>
      <c r="E52" s="7">
        <v>2</v>
      </c>
      <c r="F52" s="51"/>
      <c r="G52" s="7">
        <f t="shared" si="1"/>
        <v>0</v>
      </c>
      <c r="H52" s="53"/>
    </row>
    <row r="53" spans="1:8" ht="35.450000000000003" customHeight="1" thickBot="1" x14ac:dyDescent="0.25">
      <c r="A53" s="76" t="s">
        <v>12</v>
      </c>
      <c r="B53" s="76"/>
      <c r="C53" s="76"/>
      <c r="D53" s="76"/>
      <c r="E53" s="76"/>
      <c r="F53" s="50">
        <f>SUM(F40:F52)</f>
        <v>0</v>
      </c>
      <c r="G53" s="50">
        <f>IF(SUM(G40:G52)&lt;10,SUM(G40:G52),10)</f>
        <v>0</v>
      </c>
      <c r="H53" s="13"/>
    </row>
    <row r="54" spans="1:8" ht="22.15" customHeight="1" x14ac:dyDescent="0.2"/>
    <row r="55" spans="1:8" ht="30" customHeight="1" thickBot="1" x14ac:dyDescent="0.25">
      <c r="A55" s="60" t="s">
        <v>76</v>
      </c>
      <c r="B55" s="66"/>
      <c r="C55" s="66"/>
      <c r="D55" s="66"/>
      <c r="E55" s="66"/>
      <c r="F55" s="66"/>
      <c r="G55" s="66"/>
      <c r="H55" s="66"/>
    </row>
    <row r="56" spans="1:8" ht="53.25" customHeight="1" thickBot="1" x14ac:dyDescent="0.25">
      <c r="A56" s="77" t="s">
        <v>77</v>
      </c>
      <c r="B56" s="77"/>
      <c r="C56" s="77"/>
      <c r="D56" s="77"/>
      <c r="E56" s="77"/>
      <c r="F56" s="77"/>
      <c r="G56" s="77"/>
      <c r="H56" s="77"/>
    </row>
    <row r="57" spans="1:8" ht="78" customHeight="1" thickBot="1" x14ac:dyDescent="0.25">
      <c r="A57" s="39" t="s">
        <v>1</v>
      </c>
      <c r="B57" s="39" t="s">
        <v>2</v>
      </c>
      <c r="C57" s="39" t="s">
        <v>3</v>
      </c>
      <c r="D57" s="39" t="s">
        <v>34</v>
      </c>
      <c r="E57" s="39" t="s">
        <v>35</v>
      </c>
      <c r="F57" s="39" t="s">
        <v>4</v>
      </c>
      <c r="G57" s="39" t="s">
        <v>307</v>
      </c>
      <c r="H57" s="69" t="s">
        <v>308</v>
      </c>
    </row>
    <row r="58" spans="1:8" ht="35.25" customHeight="1" thickBot="1" x14ac:dyDescent="0.25">
      <c r="A58" s="42">
        <v>33</v>
      </c>
      <c r="B58" s="41" t="s">
        <v>78</v>
      </c>
      <c r="C58" s="42">
        <v>5</v>
      </c>
      <c r="D58" s="43" t="s">
        <v>79</v>
      </c>
      <c r="E58" s="42">
        <v>2</v>
      </c>
      <c r="F58" s="51"/>
      <c r="G58" s="7">
        <f>IF((C58*F58)&lt;=(E58*C58),(C58*F58),(E58*C58))</f>
        <v>0</v>
      </c>
      <c r="H58" s="54"/>
    </row>
    <row r="59" spans="1:8" ht="35.25" customHeight="1" thickBot="1" x14ac:dyDescent="0.25">
      <c r="A59" s="42">
        <v>34</v>
      </c>
      <c r="B59" s="41" t="s">
        <v>13</v>
      </c>
      <c r="C59" s="42">
        <v>0.5</v>
      </c>
      <c r="D59" s="43" t="s">
        <v>7</v>
      </c>
      <c r="E59" s="42">
        <v>20</v>
      </c>
      <c r="F59" s="51"/>
      <c r="G59" s="7">
        <f>IF((C59*F59)&lt;=(E59*C59),(C59*F59),(E59*C59))</f>
        <v>0</v>
      </c>
      <c r="H59" s="54"/>
    </row>
    <row r="60" spans="1:8" ht="35.25" customHeight="1" thickBot="1" x14ac:dyDescent="0.25">
      <c r="A60" s="42">
        <v>35</v>
      </c>
      <c r="B60" s="41" t="s">
        <v>80</v>
      </c>
      <c r="C60" s="42">
        <v>1</v>
      </c>
      <c r="D60" s="43" t="s">
        <v>81</v>
      </c>
      <c r="E60" s="42">
        <v>10</v>
      </c>
      <c r="F60" s="51"/>
      <c r="G60" s="7">
        <f>IF((C60*F60)&lt;=(E60*C60),(C60*F60),(E60*C60))</f>
        <v>0</v>
      </c>
      <c r="H60" s="54"/>
    </row>
    <row r="61" spans="1:8" ht="45" customHeight="1" thickBot="1" x14ac:dyDescent="0.25">
      <c r="A61" s="42">
        <v>36</v>
      </c>
      <c r="B61" s="41" t="s">
        <v>82</v>
      </c>
      <c r="C61" s="42">
        <v>2</v>
      </c>
      <c r="D61" s="43" t="s">
        <v>14</v>
      </c>
      <c r="E61" s="42">
        <v>5</v>
      </c>
      <c r="F61" s="51"/>
      <c r="G61" s="7">
        <f>IF((C61*F61)&lt;=(E61*C61),(C61*F61),(E61*C61))</f>
        <v>0</v>
      </c>
      <c r="H61" s="54"/>
    </row>
    <row r="62" spans="1:8" ht="35.450000000000003" customHeight="1" thickBot="1" x14ac:dyDescent="0.25">
      <c r="A62" s="76" t="s">
        <v>12</v>
      </c>
      <c r="B62" s="76"/>
      <c r="C62" s="76"/>
      <c r="D62" s="76"/>
      <c r="E62" s="76"/>
      <c r="F62" s="50">
        <f>SUM(F58:F61)</f>
        <v>0</v>
      </c>
      <c r="G62" s="50">
        <f>IF(SUM(G58:G61)&lt;10,SUM(G58:G61),10)</f>
        <v>0</v>
      </c>
      <c r="H62" s="13"/>
    </row>
    <row r="63" spans="1:8" ht="35.25" customHeight="1" x14ac:dyDescent="0.2">
      <c r="A63" s="10"/>
      <c r="B63" s="10"/>
      <c r="C63" s="10"/>
      <c r="D63" s="10"/>
      <c r="E63" s="10"/>
      <c r="F63" s="10"/>
      <c r="G63" s="10"/>
      <c r="H63" s="10"/>
    </row>
    <row r="64" spans="1:8" ht="35.25" customHeight="1" thickBot="1" x14ac:dyDescent="0.25">
      <c r="A64" s="60" t="s">
        <v>93</v>
      </c>
      <c r="B64" s="66"/>
      <c r="C64" s="66"/>
      <c r="D64" s="66"/>
      <c r="E64" s="66"/>
      <c r="F64" s="66"/>
      <c r="G64" s="66"/>
      <c r="H64" s="66"/>
    </row>
    <row r="65" spans="1:8" ht="35.25" customHeight="1" thickBot="1" x14ac:dyDescent="0.25">
      <c r="A65" s="77" t="s">
        <v>94</v>
      </c>
      <c r="B65" s="77"/>
      <c r="C65" s="77"/>
      <c r="D65" s="77"/>
      <c r="E65" s="77"/>
      <c r="F65" s="77"/>
      <c r="G65" s="77"/>
      <c r="H65" s="77"/>
    </row>
    <row r="66" spans="1:8" ht="79.5" customHeight="1" thickBot="1" x14ac:dyDescent="0.25">
      <c r="A66" s="39" t="s">
        <v>1</v>
      </c>
      <c r="B66" s="39" t="s">
        <v>2</v>
      </c>
      <c r="C66" s="39" t="s">
        <v>3</v>
      </c>
      <c r="D66" s="39" t="s">
        <v>34</v>
      </c>
      <c r="E66" s="39" t="s">
        <v>35</v>
      </c>
      <c r="F66" s="39" t="s">
        <v>4</v>
      </c>
      <c r="G66" s="39" t="s">
        <v>307</v>
      </c>
      <c r="H66" s="69" t="s">
        <v>308</v>
      </c>
    </row>
    <row r="67" spans="1:8" ht="35.25" customHeight="1" thickBot="1" x14ac:dyDescent="0.25">
      <c r="A67" s="18">
        <v>37</v>
      </c>
      <c r="B67" s="41" t="s">
        <v>83</v>
      </c>
      <c r="C67" s="42">
        <v>0.5</v>
      </c>
      <c r="D67" s="42" t="s">
        <v>11</v>
      </c>
      <c r="E67" s="42">
        <v>40</v>
      </c>
      <c r="F67" s="51"/>
      <c r="G67" s="7">
        <f t="shared" ref="G67:G78" si="2">IF((C67*F67)&lt;=(E67*C67),(C67*F67),(E67*C67))</f>
        <v>0</v>
      </c>
      <c r="H67" s="54"/>
    </row>
    <row r="68" spans="1:8" ht="41.45" customHeight="1" thickBot="1" x14ac:dyDescent="0.25">
      <c r="A68" s="18">
        <v>38</v>
      </c>
      <c r="B68" s="41" t="s">
        <v>84</v>
      </c>
      <c r="C68" s="42">
        <v>0.4</v>
      </c>
      <c r="D68" s="42" t="s">
        <v>6</v>
      </c>
      <c r="E68" s="42">
        <v>50</v>
      </c>
      <c r="F68" s="51"/>
      <c r="G68" s="7">
        <f t="shared" si="2"/>
        <v>0</v>
      </c>
      <c r="H68" s="54"/>
    </row>
    <row r="69" spans="1:8" ht="40.5" customHeight="1" thickBot="1" x14ac:dyDescent="0.25">
      <c r="A69" s="18">
        <v>39</v>
      </c>
      <c r="B69" s="41" t="s">
        <v>85</v>
      </c>
      <c r="C69" s="42">
        <v>0.4</v>
      </c>
      <c r="D69" s="42" t="s">
        <v>11</v>
      </c>
      <c r="E69" s="42">
        <v>50</v>
      </c>
      <c r="F69" s="51"/>
      <c r="G69" s="7">
        <f t="shared" si="2"/>
        <v>0</v>
      </c>
      <c r="H69" s="54"/>
    </row>
    <row r="70" spans="1:8" ht="40.5" customHeight="1" thickBot="1" x14ac:dyDescent="0.25">
      <c r="A70" s="18">
        <v>40</v>
      </c>
      <c r="B70" s="41" t="s">
        <v>86</v>
      </c>
      <c r="C70" s="42">
        <v>0.3</v>
      </c>
      <c r="D70" s="42" t="s">
        <v>11</v>
      </c>
      <c r="E70" s="42">
        <v>67</v>
      </c>
      <c r="F70" s="51"/>
      <c r="G70" s="7">
        <f t="shared" si="2"/>
        <v>0</v>
      </c>
      <c r="H70" s="54"/>
    </row>
    <row r="71" spans="1:8" ht="40.5" customHeight="1" thickBot="1" x14ac:dyDescent="0.25">
      <c r="A71" s="18">
        <v>41</v>
      </c>
      <c r="B71" s="41" t="s">
        <v>87</v>
      </c>
      <c r="C71" s="42">
        <v>0.4</v>
      </c>
      <c r="D71" s="42" t="s">
        <v>11</v>
      </c>
      <c r="E71" s="42">
        <v>50</v>
      </c>
      <c r="F71" s="51"/>
      <c r="G71" s="7">
        <f t="shared" si="2"/>
        <v>0</v>
      </c>
      <c r="H71" s="54"/>
    </row>
    <row r="72" spans="1:8" ht="30" customHeight="1" thickBot="1" x14ac:dyDescent="0.25">
      <c r="A72" s="18">
        <v>42</v>
      </c>
      <c r="B72" s="41" t="s">
        <v>88</v>
      </c>
      <c r="C72" s="42">
        <v>0.2</v>
      </c>
      <c r="D72" s="42" t="s">
        <v>11</v>
      </c>
      <c r="E72" s="42">
        <v>100</v>
      </c>
      <c r="F72" s="51"/>
      <c r="G72" s="7">
        <f t="shared" si="2"/>
        <v>0</v>
      </c>
      <c r="H72" s="54"/>
    </row>
    <row r="73" spans="1:8" ht="30" customHeight="1" thickBot="1" x14ac:dyDescent="0.25">
      <c r="A73" s="18">
        <v>43</v>
      </c>
      <c r="B73" s="41" t="s">
        <v>89</v>
      </c>
      <c r="C73" s="42">
        <v>0.2</v>
      </c>
      <c r="D73" s="42" t="s">
        <v>11</v>
      </c>
      <c r="E73" s="42">
        <v>100</v>
      </c>
      <c r="F73" s="51"/>
      <c r="G73" s="7">
        <f t="shared" si="2"/>
        <v>0</v>
      </c>
      <c r="H73" s="54"/>
    </row>
    <row r="74" spans="1:8" ht="34.5" customHeight="1" thickBot="1" x14ac:dyDescent="0.25">
      <c r="A74" s="18">
        <v>44</v>
      </c>
      <c r="B74" s="41" t="s">
        <v>90</v>
      </c>
      <c r="C74" s="42">
        <v>0.2</v>
      </c>
      <c r="D74" s="42" t="s">
        <v>11</v>
      </c>
      <c r="E74" s="42">
        <v>100</v>
      </c>
      <c r="F74" s="51"/>
      <c r="G74" s="7">
        <f t="shared" si="2"/>
        <v>0</v>
      </c>
      <c r="H74" s="54"/>
    </row>
    <row r="75" spans="1:8" ht="33.75" customHeight="1" thickBot="1" x14ac:dyDescent="0.25">
      <c r="A75" s="18">
        <v>45</v>
      </c>
      <c r="B75" s="41" t="s">
        <v>91</v>
      </c>
      <c r="C75" s="42">
        <v>0.3</v>
      </c>
      <c r="D75" s="42" t="s">
        <v>11</v>
      </c>
      <c r="E75" s="42">
        <v>67</v>
      </c>
      <c r="F75" s="51"/>
      <c r="G75" s="7">
        <f t="shared" si="2"/>
        <v>0</v>
      </c>
      <c r="H75" s="54"/>
    </row>
    <row r="76" spans="1:8" ht="51.75" thickBot="1" x14ac:dyDescent="0.25">
      <c r="A76" s="18">
        <v>46</v>
      </c>
      <c r="B76" s="41" t="s">
        <v>92</v>
      </c>
      <c r="C76" s="42">
        <v>0.15</v>
      </c>
      <c r="D76" s="42" t="s">
        <v>11</v>
      </c>
      <c r="E76" s="42">
        <v>134</v>
      </c>
      <c r="F76" s="51"/>
      <c r="G76" s="7">
        <f t="shared" si="2"/>
        <v>0</v>
      </c>
      <c r="H76" s="54"/>
    </row>
    <row r="77" spans="1:8" ht="32.25" customHeight="1" thickBot="1" x14ac:dyDescent="0.25">
      <c r="A77" s="18">
        <v>47</v>
      </c>
      <c r="B77" s="44" t="s">
        <v>95</v>
      </c>
      <c r="C77" s="42">
        <v>0.15</v>
      </c>
      <c r="D77" s="43" t="s">
        <v>11</v>
      </c>
      <c r="E77" s="42">
        <v>134</v>
      </c>
      <c r="F77" s="51"/>
      <c r="G77" s="7">
        <f t="shared" si="2"/>
        <v>0</v>
      </c>
      <c r="H77" s="54"/>
    </row>
    <row r="78" spans="1:8" ht="33" customHeight="1" thickBot="1" x14ac:dyDescent="0.25">
      <c r="A78" s="18">
        <v>48</v>
      </c>
      <c r="B78" s="44" t="s">
        <v>96</v>
      </c>
      <c r="C78" s="42">
        <v>0.05</v>
      </c>
      <c r="D78" s="43" t="s">
        <v>11</v>
      </c>
      <c r="E78" s="42">
        <v>200</v>
      </c>
      <c r="F78" s="51"/>
      <c r="G78" s="7">
        <f t="shared" si="2"/>
        <v>0</v>
      </c>
      <c r="H78" s="54"/>
    </row>
    <row r="79" spans="1:8" ht="35.450000000000003" customHeight="1" thickBot="1" x14ac:dyDescent="0.25">
      <c r="A79" s="76" t="s">
        <v>12</v>
      </c>
      <c r="B79" s="76"/>
      <c r="C79" s="76"/>
      <c r="D79" s="76"/>
      <c r="E79" s="76"/>
      <c r="F79" s="50">
        <f>SUM(F67:F78)</f>
        <v>0</v>
      </c>
      <c r="G79" s="50">
        <f>IF(SUM(G67:G78)&lt;20,SUM(G67:G78),20)</f>
        <v>0</v>
      </c>
      <c r="H79" s="13"/>
    </row>
    <row r="80" spans="1:8" ht="28.5" customHeight="1" x14ac:dyDescent="0.2"/>
    <row r="81" spans="1:8" ht="25.5" customHeight="1" thickBot="1" x14ac:dyDescent="0.25">
      <c r="A81" s="60" t="s">
        <v>97</v>
      </c>
      <c r="B81" s="66"/>
      <c r="C81" s="66"/>
      <c r="D81" s="66"/>
      <c r="E81" s="66"/>
      <c r="F81" s="66"/>
      <c r="G81" s="66"/>
      <c r="H81" s="66"/>
    </row>
    <row r="82" spans="1:8" ht="39.6" customHeight="1" thickBot="1" x14ac:dyDescent="0.25">
      <c r="A82" s="77" t="s">
        <v>98</v>
      </c>
      <c r="B82" s="77"/>
      <c r="C82" s="77"/>
      <c r="D82" s="77"/>
      <c r="E82" s="77"/>
      <c r="F82" s="77"/>
      <c r="G82" s="77"/>
      <c r="H82" s="77"/>
    </row>
    <row r="83" spans="1:8" ht="75" customHeight="1" thickBot="1" x14ac:dyDescent="0.25">
      <c r="A83" s="39" t="s">
        <v>1</v>
      </c>
      <c r="B83" s="39" t="s">
        <v>2</v>
      </c>
      <c r="C83" s="39" t="s">
        <v>3</v>
      </c>
      <c r="D83" s="39" t="s">
        <v>34</v>
      </c>
      <c r="E83" s="39" t="s">
        <v>35</v>
      </c>
      <c r="F83" s="39" t="s">
        <v>4</v>
      </c>
      <c r="G83" s="39" t="s">
        <v>307</v>
      </c>
      <c r="H83" s="69" t="s">
        <v>308</v>
      </c>
    </row>
    <row r="84" spans="1:8" ht="39" thickBot="1" x14ac:dyDescent="0.25">
      <c r="A84" s="42">
        <v>49</v>
      </c>
      <c r="B84" s="41" t="s">
        <v>99</v>
      </c>
      <c r="C84" s="42">
        <v>1</v>
      </c>
      <c r="D84" s="42" t="s">
        <v>100</v>
      </c>
      <c r="E84" s="42">
        <v>10</v>
      </c>
      <c r="F84" s="51"/>
      <c r="G84" s="7">
        <f>IF((C84*F84)&lt;=(E84*C84),(C84*F84),(E84*C84))</f>
        <v>0</v>
      </c>
      <c r="H84" s="54"/>
    </row>
    <row r="85" spans="1:8" ht="35.25" customHeight="1" thickBot="1" x14ac:dyDescent="0.25">
      <c r="A85" s="42">
        <v>50</v>
      </c>
      <c r="B85" s="41" t="s">
        <v>101</v>
      </c>
      <c r="C85" s="42">
        <v>0.2</v>
      </c>
      <c r="D85" s="42" t="s">
        <v>102</v>
      </c>
      <c r="E85" s="42">
        <v>50</v>
      </c>
      <c r="F85" s="51"/>
      <c r="G85" s="7">
        <f>IF((C85*F85)&lt;=(E85*C85),(C85*F85),(E85*C85))</f>
        <v>0</v>
      </c>
      <c r="H85" s="54"/>
    </row>
    <row r="86" spans="1:8" ht="36" customHeight="1" thickBot="1" x14ac:dyDescent="0.25">
      <c r="A86" s="42">
        <v>51</v>
      </c>
      <c r="B86" s="41" t="s">
        <v>103</v>
      </c>
      <c r="C86" s="42">
        <v>0.15</v>
      </c>
      <c r="D86" s="42" t="s">
        <v>104</v>
      </c>
      <c r="E86" s="42">
        <v>67</v>
      </c>
      <c r="F86" s="51"/>
      <c r="G86" s="7">
        <f>IF((C86*F86)&lt;=(E86*C86),(C86*F86),(E86*C86))</f>
        <v>0</v>
      </c>
      <c r="H86" s="54"/>
    </row>
    <row r="87" spans="1:8" ht="36" customHeight="1" thickBot="1" x14ac:dyDescent="0.25">
      <c r="A87" s="42">
        <v>52</v>
      </c>
      <c r="B87" s="41" t="s">
        <v>105</v>
      </c>
      <c r="C87" s="42">
        <v>0.15</v>
      </c>
      <c r="D87" s="42" t="s">
        <v>5</v>
      </c>
      <c r="E87" s="42">
        <v>67</v>
      </c>
      <c r="F87" s="51"/>
      <c r="G87" s="7">
        <f>IF((C87*F87)&lt;=(E87*C87),(C87*F87),(E87*C87))</f>
        <v>0</v>
      </c>
      <c r="H87" s="54"/>
    </row>
    <row r="88" spans="1:8" ht="35.25" customHeight="1" thickBot="1" x14ac:dyDescent="0.25">
      <c r="A88" s="76" t="s">
        <v>12</v>
      </c>
      <c r="B88" s="76"/>
      <c r="C88" s="76"/>
      <c r="D88" s="76"/>
      <c r="E88" s="76"/>
      <c r="F88" s="50">
        <f>SUM(F84:F87)</f>
        <v>0</v>
      </c>
      <c r="G88" s="50">
        <f>IF(SUM(G84:G87)&lt;10,SUM(G84:G87),10)</f>
        <v>0</v>
      </c>
      <c r="H88" s="13"/>
    </row>
    <row r="89" spans="1:8" ht="32.25" customHeight="1" x14ac:dyDescent="0.2"/>
    <row r="90" spans="1:8" ht="33" customHeight="1" thickBot="1" x14ac:dyDescent="0.25">
      <c r="A90" s="60" t="s">
        <v>106</v>
      </c>
      <c r="B90" s="66"/>
      <c r="C90" s="66"/>
      <c r="D90" s="66"/>
      <c r="E90" s="66"/>
      <c r="F90" s="66"/>
      <c r="G90" s="66"/>
      <c r="H90" s="66"/>
    </row>
    <row r="91" spans="1:8" ht="36.6" customHeight="1" thickBot="1" x14ac:dyDescent="0.25">
      <c r="A91" s="77" t="s">
        <v>107</v>
      </c>
      <c r="B91" s="77"/>
      <c r="C91" s="77"/>
      <c r="D91" s="77"/>
      <c r="E91" s="77"/>
      <c r="F91" s="77"/>
      <c r="G91" s="77"/>
      <c r="H91" s="77"/>
    </row>
    <row r="92" spans="1:8" ht="79.5" customHeight="1" thickBot="1" x14ac:dyDescent="0.25">
      <c r="A92" s="39" t="s">
        <v>1</v>
      </c>
      <c r="B92" s="39" t="s">
        <v>2</v>
      </c>
      <c r="C92" s="39" t="s">
        <v>3</v>
      </c>
      <c r="D92" s="39" t="s">
        <v>34</v>
      </c>
      <c r="E92" s="39" t="s">
        <v>35</v>
      </c>
      <c r="F92" s="39" t="s">
        <v>4</v>
      </c>
      <c r="G92" s="39" t="s">
        <v>307</v>
      </c>
      <c r="H92" s="69" t="s">
        <v>308</v>
      </c>
    </row>
    <row r="93" spans="1:8" ht="36.75" customHeight="1" thickBot="1" x14ac:dyDescent="0.25">
      <c r="A93" s="42">
        <v>53</v>
      </c>
      <c r="B93" s="41" t="s">
        <v>108</v>
      </c>
      <c r="C93" s="42">
        <v>10</v>
      </c>
      <c r="D93" s="43" t="s">
        <v>109</v>
      </c>
      <c r="E93" s="42">
        <v>1</v>
      </c>
      <c r="F93" s="51"/>
      <c r="G93" s="7">
        <f>IF((C93*F93)&lt;=(E93*C93),(C93*F93),(E93*C93))</f>
        <v>0</v>
      </c>
      <c r="H93" s="54"/>
    </row>
    <row r="94" spans="1:8" ht="33" customHeight="1" thickBot="1" x14ac:dyDescent="0.25">
      <c r="A94" s="76" t="s">
        <v>12</v>
      </c>
      <c r="B94" s="76"/>
      <c r="C94" s="76"/>
      <c r="D94" s="76"/>
      <c r="E94" s="76"/>
      <c r="F94" s="50">
        <f>SUM(F93:F93)</f>
        <v>0</v>
      </c>
      <c r="G94" s="50">
        <f>IF(SUM(G93:G93)&lt;10,SUM(G93:G93),10)</f>
        <v>0</v>
      </c>
      <c r="H94" s="13"/>
    </row>
    <row r="96" spans="1:8" ht="13.5" thickBot="1" x14ac:dyDescent="0.25"/>
    <row r="97" spans="1:8" ht="32.25" customHeight="1" thickBot="1" x14ac:dyDescent="0.25">
      <c r="A97" s="86" t="s">
        <v>110</v>
      </c>
      <c r="B97" s="87"/>
      <c r="C97" s="87"/>
      <c r="D97" s="87"/>
      <c r="E97" s="88"/>
      <c r="F97" s="50">
        <f>F94+F88+F79+F53+F35+F20+F28+F62</f>
        <v>0</v>
      </c>
      <c r="G97" s="50">
        <f>G94+G88+G79+G53+G35+G20+G28+G62</f>
        <v>0</v>
      </c>
      <c r="H97" s="55"/>
    </row>
  </sheetData>
  <sheetProtection password="FE13" sheet="1" objects="1" scenarios="1" formatColumns="0" formatRows="0" selectLockedCells="1"/>
  <mergeCells count="19">
    <mergeCell ref="A97:E97"/>
    <mergeCell ref="A28:E28"/>
    <mergeCell ref="A35:E35"/>
    <mergeCell ref="A23:H23"/>
    <mergeCell ref="A91:H91"/>
    <mergeCell ref="A94:E94"/>
    <mergeCell ref="A88:E88"/>
    <mergeCell ref="A4:H4"/>
    <mergeCell ref="A20:E20"/>
    <mergeCell ref="A65:H65"/>
    <mergeCell ref="A56:H56"/>
    <mergeCell ref="A1:H1"/>
    <mergeCell ref="A2:H2"/>
    <mergeCell ref="A31:H31"/>
    <mergeCell ref="A53:E53"/>
    <mergeCell ref="A62:E62"/>
    <mergeCell ref="A79:E79"/>
    <mergeCell ref="A82:H82"/>
    <mergeCell ref="A38:H38"/>
  </mergeCells>
  <phoneticPr fontId="0" type="noConversion"/>
  <pageMargins left="0.511811024" right="0.511811024" top="0.78740157499999996" bottom="0.78740157499999996" header="0.31496062000000002" footer="0.31496062000000002"/>
  <pageSetup paperSize="9"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1"/>
  <sheetViews>
    <sheetView showGridLines="0" zoomScale="130" zoomScaleNormal="130" workbookViewId="0">
      <selection activeCell="F7" sqref="F7"/>
    </sheetView>
  </sheetViews>
  <sheetFormatPr defaultRowHeight="12.75" x14ac:dyDescent="0.2"/>
  <cols>
    <col min="1" max="1" width="10.42578125" style="5" customWidth="1"/>
    <col min="2" max="2" width="52.7109375" style="5" customWidth="1"/>
    <col min="3" max="3" width="11.5703125" style="5" customWidth="1"/>
    <col min="4" max="4" width="10" style="5" customWidth="1"/>
    <col min="5" max="5" width="12.140625" style="5" customWidth="1"/>
    <col min="6" max="6" width="15" style="5" customWidth="1"/>
    <col min="7" max="7" width="9.28515625" style="5" customWidth="1"/>
    <col min="8" max="8" width="71.7109375" style="5" customWidth="1"/>
    <col min="9" max="16384" width="9.140625" style="5"/>
  </cols>
  <sheetData>
    <row r="1" spans="1:11" ht="20.100000000000001" customHeight="1" x14ac:dyDescent="0.2">
      <c r="A1" s="84" t="s">
        <v>27</v>
      </c>
      <c r="B1" s="84"/>
      <c r="C1" s="84"/>
      <c r="D1" s="84"/>
      <c r="E1" s="84"/>
      <c r="F1" s="84"/>
      <c r="G1" s="84"/>
      <c r="H1" s="84"/>
    </row>
    <row r="2" spans="1:11" ht="30.75" customHeight="1" x14ac:dyDescent="0.25">
      <c r="A2" s="85" t="s">
        <v>16</v>
      </c>
      <c r="B2" s="85"/>
      <c r="C2" s="85"/>
      <c r="D2" s="85"/>
      <c r="E2" s="85"/>
      <c r="F2" s="85"/>
      <c r="G2" s="85"/>
      <c r="H2" s="85"/>
    </row>
    <row r="3" spans="1:11" ht="24.75" customHeight="1" x14ac:dyDescent="0.25">
      <c r="A3" s="59"/>
      <c r="B3" s="59"/>
      <c r="C3" s="59"/>
      <c r="D3" s="59"/>
      <c r="E3" s="59"/>
      <c r="F3" s="59"/>
      <c r="G3" s="59"/>
      <c r="H3" s="59"/>
    </row>
    <row r="4" spans="1:11" ht="54.75" customHeight="1" thickBot="1" x14ac:dyDescent="0.25">
      <c r="A4" s="60" t="s">
        <v>131</v>
      </c>
      <c r="B4" s="61"/>
      <c r="C4" s="61"/>
      <c r="D4" s="61"/>
      <c r="E4" s="61"/>
      <c r="F4" s="61"/>
      <c r="G4" s="61"/>
      <c r="H4" s="61"/>
    </row>
    <row r="5" spans="1:11" ht="37.5" customHeight="1" thickBot="1" x14ac:dyDescent="0.25">
      <c r="A5" s="78" t="s">
        <v>132</v>
      </c>
      <c r="B5" s="79"/>
      <c r="C5" s="79"/>
      <c r="D5" s="79"/>
      <c r="E5" s="79"/>
      <c r="F5" s="79"/>
      <c r="G5" s="79"/>
      <c r="H5" s="80"/>
    </row>
    <row r="6" spans="1:11" ht="63.75" customHeight="1" thickBot="1" x14ac:dyDescent="0.25">
      <c r="A6" s="39" t="s">
        <v>1</v>
      </c>
      <c r="B6" s="39" t="s">
        <v>17</v>
      </c>
      <c r="C6" s="39" t="s">
        <v>3</v>
      </c>
      <c r="D6" s="39" t="s">
        <v>34</v>
      </c>
      <c r="E6" s="39" t="s">
        <v>35</v>
      </c>
      <c r="F6" s="39" t="s">
        <v>4</v>
      </c>
      <c r="G6" s="39" t="s">
        <v>36</v>
      </c>
      <c r="H6" s="69" t="s">
        <v>308</v>
      </c>
    </row>
    <row r="7" spans="1:11" ht="45" customHeight="1" thickBot="1" x14ac:dyDescent="0.25">
      <c r="A7" s="42">
        <v>1</v>
      </c>
      <c r="B7" s="41" t="s">
        <v>133</v>
      </c>
      <c r="C7" s="42">
        <v>0.25</v>
      </c>
      <c r="D7" s="42" t="s">
        <v>18</v>
      </c>
      <c r="E7" s="42">
        <v>80</v>
      </c>
      <c r="F7" s="51"/>
      <c r="G7" s="7">
        <f>IF((C7*F7)&lt;=(E7*C7),(C7*F7),(E7*C7))</f>
        <v>0</v>
      </c>
      <c r="H7" s="53"/>
    </row>
    <row r="8" spans="1:11" ht="39.75" customHeight="1" thickBot="1" x14ac:dyDescent="0.25">
      <c r="A8" s="42">
        <v>2</v>
      </c>
      <c r="B8" s="41" t="s">
        <v>134</v>
      </c>
      <c r="C8" s="42">
        <v>0.34</v>
      </c>
      <c r="D8" s="42" t="s">
        <v>18</v>
      </c>
      <c r="E8" s="42">
        <v>59</v>
      </c>
      <c r="F8" s="51"/>
      <c r="G8" s="7">
        <f t="shared" ref="G8:G15" si="0">IF((C8*F8)&lt;=(E8*C8),(C8*F8),(E8*C8))</f>
        <v>0</v>
      </c>
      <c r="H8" s="53"/>
      <c r="K8" s="12"/>
    </row>
    <row r="9" spans="1:11" ht="44.25" customHeight="1" thickBot="1" x14ac:dyDescent="0.25">
      <c r="A9" s="42">
        <v>3</v>
      </c>
      <c r="B9" s="41" t="s">
        <v>135</v>
      </c>
      <c r="C9" s="42">
        <v>0.5</v>
      </c>
      <c r="D9" s="42" t="s">
        <v>18</v>
      </c>
      <c r="E9" s="42">
        <v>40</v>
      </c>
      <c r="F9" s="51"/>
      <c r="G9" s="7">
        <f t="shared" si="0"/>
        <v>0</v>
      </c>
      <c r="H9" s="53"/>
    </row>
    <row r="10" spans="1:11" ht="91.9" customHeight="1" thickBot="1" x14ac:dyDescent="0.25">
      <c r="A10" s="42">
        <v>4</v>
      </c>
      <c r="B10" s="41" t="s">
        <v>136</v>
      </c>
      <c r="C10" s="42">
        <v>0.34</v>
      </c>
      <c r="D10" s="42" t="s">
        <v>18</v>
      </c>
      <c r="E10" s="42">
        <v>59</v>
      </c>
      <c r="F10" s="51"/>
      <c r="G10" s="7">
        <f t="shared" si="0"/>
        <v>0</v>
      </c>
      <c r="H10" s="53"/>
    </row>
    <row r="11" spans="1:11" ht="39.75" customHeight="1" thickBot="1" x14ac:dyDescent="0.25">
      <c r="A11" s="42">
        <v>5</v>
      </c>
      <c r="B11" s="41" t="s">
        <v>137</v>
      </c>
      <c r="C11" s="42">
        <v>0.17</v>
      </c>
      <c r="D11" s="42" t="s">
        <v>18</v>
      </c>
      <c r="E11" s="42">
        <v>118</v>
      </c>
      <c r="F11" s="51"/>
      <c r="G11" s="7">
        <f t="shared" si="0"/>
        <v>0</v>
      </c>
      <c r="H11" s="53"/>
    </row>
    <row r="12" spans="1:11" ht="39.75" customHeight="1" thickBot="1" x14ac:dyDescent="0.25">
      <c r="A12" s="18">
        <v>6</v>
      </c>
      <c r="B12" s="41" t="s">
        <v>138</v>
      </c>
      <c r="C12" s="42">
        <v>0.17</v>
      </c>
      <c r="D12" s="42" t="s">
        <v>18</v>
      </c>
      <c r="E12" s="42">
        <v>118</v>
      </c>
      <c r="F12" s="51"/>
      <c r="G12" s="7">
        <f t="shared" si="0"/>
        <v>0</v>
      </c>
      <c r="H12" s="53"/>
    </row>
    <row r="13" spans="1:11" ht="54.75" customHeight="1" thickBot="1" x14ac:dyDescent="0.25">
      <c r="A13" s="42">
        <v>7</v>
      </c>
      <c r="B13" s="41" t="s">
        <v>139</v>
      </c>
      <c r="C13" s="42">
        <v>0.17</v>
      </c>
      <c r="D13" s="42" t="s">
        <v>18</v>
      </c>
      <c r="E13" s="42">
        <v>118</v>
      </c>
      <c r="F13" s="51"/>
      <c r="G13" s="7">
        <f t="shared" si="0"/>
        <v>0</v>
      </c>
      <c r="H13" s="53"/>
    </row>
    <row r="14" spans="1:11" ht="37.5" customHeight="1" thickBot="1" x14ac:dyDescent="0.25">
      <c r="A14" s="42">
        <v>8</v>
      </c>
      <c r="B14" s="41" t="s">
        <v>140</v>
      </c>
      <c r="C14" s="42">
        <v>0.15</v>
      </c>
      <c r="D14" s="42" t="s">
        <v>18</v>
      </c>
      <c r="E14" s="42">
        <v>134</v>
      </c>
      <c r="F14" s="51"/>
      <c r="G14" s="7">
        <f t="shared" si="0"/>
        <v>0</v>
      </c>
      <c r="H14" s="53"/>
    </row>
    <row r="15" spans="1:11" ht="98.25" customHeight="1" thickBot="1" x14ac:dyDescent="0.25">
      <c r="A15" s="42">
        <v>9</v>
      </c>
      <c r="B15" s="41" t="s">
        <v>141</v>
      </c>
      <c r="C15" s="42">
        <v>0.1</v>
      </c>
      <c r="D15" s="42" t="s">
        <v>18</v>
      </c>
      <c r="E15" s="42">
        <v>200</v>
      </c>
      <c r="F15" s="51"/>
      <c r="G15" s="7">
        <f t="shared" si="0"/>
        <v>0</v>
      </c>
      <c r="H15" s="53"/>
    </row>
    <row r="16" spans="1:11" ht="35.450000000000003" customHeight="1" thickBot="1" x14ac:dyDescent="0.25">
      <c r="A16" s="76" t="s">
        <v>12</v>
      </c>
      <c r="B16" s="76"/>
      <c r="C16" s="76"/>
      <c r="D16" s="76"/>
      <c r="E16" s="76"/>
      <c r="F16" s="50">
        <f>SUM(F7:F15)</f>
        <v>0</v>
      </c>
      <c r="G16" s="50">
        <f>IF(SUM(G7:G15)&lt;20,SUM(G7:G15),20)</f>
        <v>0</v>
      </c>
      <c r="H16" s="13"/>
    </row>
    <row r="17" spans="1:8" ht="24" customHeight="1" x14ac:dyDescent="0.2"/>
    <row r="18" spans="1:8" ht="32.25" customHeight="1" thickBot="1" x14ac:dyDescent="0.25">
      <c r="A18" s="60" t="s">
        <v>142</v>
      </c>
      <c r="B18" s="61"/>
      <c r="C18" s="61"/>
      <c r="D18" s="61"/>
      <c r="E18" s="61"/>
      <c r="F18" s="61"/>
      <c r="G18" s="61"/>
      <c r="H18" s="61"/>
    </row>
    <row r="19" spans="1:8" ht="31.9" customHeight="1" thickBot="1" x14ac:dyDescent="0.25">
      <c r="A19" s="78" t="s">
        <v>143</v>
      </c>
      <c r="B19" s="79"/>
      <c r="C19" s="79"/>
      <c r="D19" s="79"/>
      <c r="E19" s="79"/>
      <c r="F19" s="79"/>
      <c r="G19" s="79"/>
      <c r="H19" s="80"/>
    </row>
    <row r="20" spans="1:8" ht="65.25" customHeight="1" thickBot="1" x14ac:dyDescent="0.25">
      <c r="A20" s="39" t="s">
        <v>1</v>
      </c>
      <c r="B20" s="39" t="s">
        <v>17</v>
      </c>
      <c r="C20" s="39" t="s">
        <v>3</v>
      </c>
      <c r="D20" s="39" t="s">
        <v>34</v>
      </c>
      <c r="E20" s="39" t="s">
        <v>35</v>
      </c>
      <c r="F20" s="39" t="s">
        <v>4</v>
      </c>
      <c r="G20" s="39" t="s">
        <v>36</v>
      </c>
      <c r="H20" s="69" t="s">
        <v>308</v>
      </c>
    </row>
    <row r="21" spans="1:8" ht="48" customHeight="1" thickBot="1" x14ac:dyDescent="0.25">
      <c r="A21" s="42">
        <v>10</v>
      </c>
      <c r="B21" s="41" t="s">
        <v>144</v>
      </c>
      <c r="C21" s="42">
        <v>10</v>
      </c>
      <c r="D21" s="42" t="s">
        <v>19</v>
      </c>
      <c r="E21" s="42">
        <v>1</v>
      </c>
      <c r="F21" s="51"/>
      <c r="G21" s="7">
        <f>IF((C21*F21)&lt;=(E21*C21),(C21*F21),(E21*C21))</f>
        <v>0</v>
      </c>
      <c r="H21" s="53"/>
    </row>
    <row r="22" spans="1:8" ht="59.25" customHeight="1" thickBot="1" x14ac:dyDescent="0.25">
      <c r="A22" s="42">
        <v>11</v>
      </c>
      <c r="B22" s="41" t="s">
        <v>145</v>
      </c>
      <c r="C22" s="42">
        <v>2</v>
      </c>
      <c r="D22" s="42" t="s">
        <v>146</v>
      </c>
      <c r="E22" s="42">
        <v>5</v>
      </c>
      <c r="F22" s="51"/>
      <c r="G22" s="7">
        <f>IF((C22*F22)&lt;=(E22*C22),(C22*F22),(E22*C22))</f>
        <v>0</v>
      </c>
      <c r="H22" s="53"/>
    </row>
    <row r="23" spans="1:8" ht="28.5" customHeight="1" thickBot="1" x14ac:dyDescent="0.25">
      <c r="A23" s="76" t="s">
        <v>12</v>
      </c>
      <c r="B23" s="76"/>
      <c r="C23" s="76"/>
      <c r="D23" s="76"/>
      <c r="E23" s="76"/>
      <c r="F23" s="50">
        <f>SUM(F21:F22)</f>
        <v>0</v>
      </c>
      <c r="G23" s="50">
        <f>IF(SUM(G21:G22)&lt;10,SUM(G21:G22),10)</f>
        <v>0</v>
      </c>
      <c r="H23" s="13"/>
    </row>
    <row r="24" spans="1:8" ht="33" customHeight="1" x14ac:dyDescent="0.2"/>
    <row r="25" spans="1:8" ht="37.5" customHeight="1" thickBot="1" x14ac:dyDescent="0.25">
      <c r="A25" s="60" t="s">
        <v>147</v>
      </c>
      <c r="B25" s="61"/>
      <c r="C25" s="61"/>
      <c r="D25" s="61"/>
      <c r="E25" s="61"/>
      <c r="F25" s="61"/>
      <c r="G25" s="61"/>
      <c r="H25" s="61"/>
    </row>
    <row r="26" spans="1:8" ht="32.25" customHeight="1" thickBot="1" x14ac:dyDescent="0.25">
      <c r="A26" s="77" t="s">
        <v>148</v>
      </c>
      <c r="B26" s="77"/>
      <c r="C26" s="77"/>
      <c r="D26" s="77"/>
      <c r="E26" s="77"/>
      <c r="F26" s="77"/>
      <c r="G26" s="77"/>
      <c r="H26" s="77"/>
    </row>
    <row r="27" spans="1:8" ht="66" customHeight="1" thickBot="1" x14ac:dyDescent="0.25">
      <c r="A27" s="39" t="s">
        <v>1</v>
      </c>
      <c r="B27" s="39" t="s">
        <v>17</v>
      </c>
      <c r="C27" s="39" t="s">
        <v>3</v>
      </c>
      <c r="D27" s="39" t="s">
        <v>34</v>
      </c>
      <c r="E27" s="39" t="s">
        <v>35</v>
      </c>
      <c r="F27" s="39" t="s">
        <v>4</v>
      </c>
      <c r="G27" s="39" t="s">
        <v>36</v>
      </c>
      <c r="H27" s="69" t="s">
        <v>308</v>
      </c>
    </row>
    <row r="28" spans="1:8" ht="51.75" customHeight="1" thickBot="1" x14ac:dyDescent="0.25">
      <c r="A28" s="42">
        <v>12</v>
      </c>
      <c r="B28" s="41" t="s">
        <v>149</v>
      </c>
      <c r="C28" s="42">
        <v>0.5</v>
      </c>
      <c r="D28" s="42" t="s">
        <v>10</v>
      </c>
      <c r="E28" s="42">
        <v>20</v>
      </c>
      <c r="F28" s="51"/>
      <c r="G28" s="7">
        <f>IF((C28*F28)&lt;=(E28*C28),(C28*F28),(E28*C28))</f>
        <v>0</v>
      </c>
      <c r="H28" s="53"/>
    </row>
    <row r="29" spans="1:8" ht="107.25" customHeight="1" thickBot="1" x14ac:dyDescent="0.25">
      <c r="A29" s="42">
        <v>13</v>
      </c>
      <c r="B29" s="41" t="s">
        <v>150</v>
      </c>
      <c r="C29" s="42">
        <v>0.15</v>
      </c>
      <c r="D29" s="42" t="s">
        <v>6</v>
      </c>
      <c r="E29" s="42">
        <v>67</v>
      </c>
      <c r="F29" s="51"/>
      <c r="G29" s="7">
        <f>IF((C29*F29)&lt;=(E29*C29),(C29*F29),(E29*C29))</f>
        <v>0</v>
      </c>
      <c r="H29" s="53"/>
    </row>
    <row r="30" spans="1:8" ht="33.75" customHeight="1" thickBot="1" x14ac:dyDescent="0.25">
      <c r="A30" s="76" t="s">
        <v>12</v>
      </c>
      <c r="B30" s="76"/>
      <c r="C30" s="76"/>
      <c r="D30" s="76"/>
      <c r="E30" s="76"/>
      <c r="F30" s="50">
        <f>SUM(F28:F29)</f>
        <v>0</v>
      </c>
      <c r="G30" s="50">
        <f>IF(SUM(G28:G29)&lt;10,SUM(G28:G29),10)</f>
        <v>0</v>
      </c>
      <c r="H30" s="13"/>
    </row>
    <row r="31" spans="1:8" ht="40.5" customHeight="1" x14ac:dyDescent="0.2"/>
    <row r="32" spans="1:8" ht="30.75" customHeight="1" thickBot="1" x14ac:dyDescent="0.25">
      <c r="A32" s="60" t="s">
        <v>151</v>
      </c>
      <c r="B32" s="61"/>
      <c r="C32" s="61"/>
      <c r="D32" s="61"/>
      <c r="E32" s="61"/>
      <c r="F32" s="61"/>
      <c r="G32" s="61"/>
      <c r="H32" s="61"/>
    </row>
    <row r="33" spans="1:8" ht="40.15" customHeight="1" thickBot="1" x14ac:dyDescent="0.25">
      <c r="A33" s="89" t="s">
        <v>152</v>
      </c>
      <c r="B33" s="89"/>
      <c r="C33" s="89"/>
      <c r="D33" s="89"/>
      <c r="E33" s="89"/>
      <c r="F33" s="89"/>
      <c r="G33" s="89"/>
      <c r="H33" s="89"/>
    </row>
    <row r="34" spans="1:8" ht="63" customHeight="1" thickBot="1" x14ac:dyDescent="0.25">
      <c r="A34" s="39" t="s">
        <v>1</v>
      </c>
      <c r="B34" s="39" t="s">
        <v>17</v>
      </c>
      <c r="C34" s="39" t="s">
        <v>3</v>
      </c>
      <c r="D34" s="39" t="s">
        <v>34</v>
      </c>
      <c r="E34" s="39" t="s">
        <v>35</v>
      </c>
      <c r="F34" s="39" t="s">
        <v>4</v>
      </c>
      <c r="G34" s="39" t="s">
        <v>36</v>
      </c>
      <c r="H34" s="69" t="s">
        <v>308</v>
      </c>
    </row>
    <row r="35" spans="1:8" ht="39" customHeight="1" thickBot="1" x14ac:dyDescent="0.25">
      <c r="A35" s="42">
        <v>14</v>
      </c>
      <c r="B35" s="41" t="s">
        <v>153</v>
      </c>
      <c r="C35" s="42">
        <v>5</v>
      </c>
      <c r="D35" s="42" t="s">
        <v>5</v>
      </c>
      <c r="E35" s="42">
        <v>4</v>
      </c>
      <c r="F35" s="51"/>
      <c r="G35" s="7">
        <f>IF((C35*F35)&lt;=(E35*C35),(C35*F35),(E35*C35))</f>
        <v>0</v>
      </c>
      <c r="H35" s="53"/>
    </row>
    <row r="36" spans="1:8" ht="36" customHeight="1" thickBot="1" x14ac:dyDescent="0.25">
      <c r="A36" s="42">
        <v>15</v>
      </c>
      <c r="B36" s="41" t="s">
        <v>154</v>
      </c>
      <c r="C36" s="42">
        <v>2.5</v>
      </c>
      <c r="D36" s="42" t="s">
        <v>5</v>
      </c>
      <c r="E36" s="42">
        <v>8</v>
      </c>
      <c r="F36" s="51"/>
      <c r="G36" s="7">
        <f>IF((C36*F36)&lt;=(E36*C36),(C36*F36),(E36*C36))</f>
        <v>0</v>
      </c>
      <c r="H36" s="53"/>
    </row>
    <row r="37" spans="1:8" ht="51.75" customHeight="1" thickBot="1" x14ac:dyDescent="0.25">
      <c r="A37" s="42">
        <v>16</v>
      </c>
      <c r="B37" s="41" t="s">
        <v>155</v>
      </c>
      <c r="C37" s="42">
        <v>0.17</v>
      </c>
      <c r="D37" s="42" t="s">
        <v>6</v>
      </c>
      <c r="E37" s="42">
        <v>118</v>
      </c>
      <c r="F37" s="51"/>
      <c r="G37" s="7">
        <f>IF((C37*F37)&lt;=(E37*C37),(C37*F37),(E37*C37))</f>
        <v>0</v>
      </c>
      <c r="H37" s="53"/>
    </row>
    <row r="38" spans="1:8" ht="60.75" customHeight="1" thickBot="1" x14ac:dyDescent="0.25">
      <c r="A38" s="42">
        <v>17</v>
      </c>
      <c r="B38" s="41" t="s">
        <v>156</v>
      </c>
      <c r="C38" s="42">
        <v>0.17</v>
      </c>
      <c r="D38" s="42" t="s">
        <v>6</v>
      </c>
      <c r="E38" s="42">
        <v>118</v>
      </c>
      <c r="F38" s="51"/>
      <c r="G38" s="7">
        <f>IF((C38*F38)&lt;=(E38*C38),(C38*F38),(E38*C38))</f>
        <v>0</v>
      </c>
      <c r="H38" s="53"/>
    </row>
    <row r="39" spans="1:8" ht="24.75" customHeight="1" thickBot="1" x14ac:dyDescent="0.25">
      <c r="A39" s="76" t="s">
        <v>12</v>
      </c>
      <c r="B39" s="76"/>
      <c r="C39" s="76"/>
      <c r="D39" s="76"/>
      <c r="E39" s="76"/>
      <c r="F39" s="50">
        <f>SUM(F35:F38)</f>
        <v>0</v>
      </c>
      <c r="G39" s="50">
        <f>IF(SUM(G35:G38)&lt;20,SUM(G35:G38),20)</f>
        <v>0</v>
      </c>
      <c r="H39" s="13"/>
    </row>
    <row r="40" spans="1:8" ht="30.75" customHeight="1" x14ac:dyDescent="0.2"/>
    <row r="41" spans="1:8" ht="37.5" customHeight="1" thickBot="1" x14ac:dyDescent="0.25">
      <c r="A41" s="60" t="s">
        <v>157</v>
      </c>
      <c r="B41" s="61"/>
      <c r="C41" s="61"/>
      <c r="D41" s="61"/>
      <c r="E41" s="61"/>
      <c r="F41" s="61"/>
      <c r="G41" s="61"/>
      <c r="H41" s="61"/>
    </row>
    <row r="42" spans="1:8" ht="26.25" customHeight="1" thickBot="1" x14ac:dyDescent="0.25">
      <c r="A42" s="77" t="s">
        <v>158</v>
      </c>
      <c r="B42" s="77"/>
      <c r="C42" s="77"/>
      <c r="D42" s="77"/>
      <c r="E42" s="77"/>
      <c r="F42" s="77"/>
      <c r="G42" s="77"/>
      <c r="H42" s="77"/>
    </row>
    <row r="43" spans="1:8" ht="57" customHeight="1" thickBot="1" x14ac:dyDescent="0.25">
      <c r="A43" s="39" t="s">
        <v>1</v>
      </c>
      <c r="B43" s="39" t="s">
        <v>17</v>
      </c>
      <c r="C43" s="39" t="s">
        <v>3</v>
      </c>
      <c r="D43" s="39" t="s">
        <v>34</v>
      </c>
      <c r="E43" s="39" t="s">
        <v>35</v>
      </c>
      <c r="F43" s="39" t="s">
        <v>4</v>
      </c>
      <c r="G43" s="39" t="s">
        <v>36</v>
      </c>
      <c r="H43" s="69" t="s">
        <v>308</v>
      </c>
    </row>
    <row r="44" spans="1:8" ht="34.5" customHeight="1" thickBot="1" x14ac:dyDescent="0.25">
      <c r="A44" s="42">
        <v>18</v>
      </c>
      <c r="B44" s="41" t="s">
        <v>159</v>
      </c>
      <c r="C44" s="42">
        <v>5</v>
      </c>
      <c r="D44" s="42" t="s">
        <v>5</v>
      </c>
      <c r="E44" s="42">
        <v>4</v>
      </c>
      <c r="F44" s="51"/>
      <c r="G44" s="7">
        <f>IF((C44*F44)&lt;=(E44*C44),(C44*F44),(E44*C44))</f>
        <v>0</v>
      </c>
      <c r="H44" s="53"/>
    </row>
    <row r="45" spans="1:8" ht="34.5" customHeight="1" thickBot="1" x14ac:dyDescent="0.25">
      <c r="A45" s="42">
        <v>19</v>
      </c>
      <c r="B45" s="41" t="s">
        <v>160</v>
      </c>
      <c r="C45" s="42">
        <v>2.5</v>
      </c>
      <c r="D45" s="42" t="s">
        <v>5</v>
      </c>
      <c r="E45" s="42">
        <v>8</v>
      </c>
      <c r="F45" s="51"/>
      <c r="G45" s="7">
        <f>IF((C45*F45)&lt;=(E45*C45),(C45*F45),(E45*C45))</f>
        <v>0</v>
      </c>
      <c r="H45" s="53"/>
    </row>
    <row r="46" spans="1:8" ht="30" customHeight="1" thickBot="1" x14ac:dyDescent="0.25">
      <c r="A46" s="76" t="s">
        <v>12</v>
      </c>
      <c r="B46" s="76"/>
      <c r="C46" s="76"/>
      <c r="D46" s="76"/>
      <c r="E46" s="76"/>
      <c r="F46" s="50">
        <f>SUM(F44:F45)</f>
        <v>0</v>
      </c>
      <c r="G46" s="50">
        <f>IF(SUM(G44:G45)&lt;20,SUM(G44:G45),20)</f>
        <v>0</v>
      </c>
      <c r="H46" s="13"/>
    </row>
    <row r="47" spans="1:8" ht="22.5" customHeight="1" x14ac:dyDescent="0.2"/>
    <row r="48" spans="1:8" ht="25.5" customHeight="1" thickBot="1" x14ac:dyDescent="0.25">
      <c r="A48" s="60" t="s">
        <v>161</v>
      </c>
      <c r="B48" s="61"/>
      <c r="C48" s="61"/>
      <c r="D48" s="61"/>
      <c r="E48" s="61"/>
      <c r="F48" s="61"/>
      <c r="G48" s="61"/>
      <c r="H48" s="61"/>
    </row>
    <row r="49" spans="1:8" ht="24.75" customHeight="1" thickBot="1" x14ac:dyDescent="0.25">
      <c r="A49" s="77" t="s">
        <v>162</v>
      </c>
      <c r="B49" s="77"/>
      <c r="C49" s="77"/>
      <c r="D49" s="77"/>
      <c r="E49" s="77"/>
      <c r="F49" s="77"/>
      <c r="G49" s="77"/>
      <c r="H49" s="77"/>
    </row>
    <row r="50" spans="1:8" ht="64.5" customHeight="1" thickBot="1" x14ac:dyDescent="0.25">
      <c r="A50" s="39" t="s">
        <v>1</v>
      </c>
      <c r="B50" s="39" t="s">
        <v>17</v>
      </c>
      <c r="C50" s="39" t="s">
        <v>3</v>
      </c>
      <c r="D50" s="39" t="s">
        <v>34</v>
      </c>
      <c r="E50" s="39" t="s">
        <v>35</v>
      </c>
      <c r="F50" s="39" t="s">
        <v>4</v>
      </c>
      <c r="G50" s="39" t="s">
        <v>36</v>
      </c>
      <c r="H50" s="69" t="s">
        <v>308</v>
      </c>
    </row>
    <row r="51" spans="1:8" ht="25.5" customHeight="1" thickBot="1" x14ac:dyDescent="0.25">
      <c r="A51" s="42">
        <v>20</v>
      </c>
      <c r="B51" s="41" t="s">
        <v>163</v>
      </c>
      <c r="C51" s="42">
        <v>1</v>
      </c>
      <c r="D51" s="42" t="s">
        <v>10</v>
      </c>
      <c r="E51" s="42">
        <v>10</v>
      </c>
      <c r="F51" s="51"/>
      <c r="G51" s="7">
        <f>IF((C51*F51)&lt;=(E51*C51),(C51*F51),(E51*C51))</f>
        <v>0</v>
      </c>
      <c r="H51" s="53"/>
    </row>
    <row r="52" spans="1:8" ht="25.5" customHeight="1" thickBot="1" x14ac:dyDescent="0.25">
      <c r="A52" s="42">
        <v>21</v>
      </c>
      <c r="B52" s="45" t="s">
        <v>304</v>
      </c>
      <c r="C52" s="42">
        <v>0.25</v>
      </c>
      <c r="D52" s="42" t="s">
        <v>10</v>
      </c>
      <c r="E52" s="42">
        <v>40</v>
      </c>
      <c r="F52" s="51"/>
      <c r="G52" s="7">
        <f>IF((C52*F52)&lt;=(E52*C52),(C52*F52),(E52*C52))</f>
        <v>0</v>
      </c>
      <c r="H52" s="53"/>
    </row>
    <row r="53" spans="1:8" ht="25.5" customHeight="1" thickBot="1" x14ac:dyDescent="0.25">
      <c r="A53" s="76" t="s">
        <v>12</v>
      </c>
      <c r="B53" s="76"/>
      <c r="C53" s="76"/>
      <c r="D53" s="76"/>
      <c r="E53" s="76"/>
      <c r="F53" s="50">
        <f>SUM(F51:F52)</f>
        <v>0</v>
      </c>
      <c r="G53" s="50">
        <f>IF(SUM(G51:G52)&lt;10,SUM(G51:G52),10)</f>
        <v>0</v>
      </c>
      <c r="H53" s="13"/>
    </row>
    <row r="54" spans="1:8" ht="24" customHeight="1" x14ac:dyDescent="0.2"/>
    <row r="55" spans="1:8" ht="42.75" customHeight="1" thickBot="1" x14ac:dyDescent="0.25">
      <c r="A55" s="60" t="s">
        <v>164</v>
      </c>
      <c r="B55" s="61"/>
      <c r="C55" s="61"/>
      <c r="D55" s="61"/>
      <c r="E55" s="61"/>
      <c r="F55" s="61"/>
      <c r="G55" s="61"/>
      <c r="H55" s="61"/>
    </row>
    <row r="56" spans="1:8" ht="37.9" customHeight="1" thickBot="1" x14ac:dyDescent="0.25">
      <c r="A56" s="78" t="s">
        <v>165</v>
      </c>
      <c r="B56" s="79"/>
      <c r="C56" s="79"/>
      <c r="D56" s="79"/>
      <c r="E56" s="79"/>
      <c r="F56" s="79"/>
      <c r="G56" s="79"/>
      <c r="H56" s="79"/>
    </row>
    <row r="57" spans="1:8" ht="63.75" customHeight="1" thickBot="1" x14ac:dyDescent="0.25">
      <c r="A57" s="39" t="s">
        <v>1</v>
      </c>
      <c r="B57" s="40" t="s">
        <v>17</v>
      </c>
      <c r="C57" s="40" t="s">
        <v>3</v>
      </c>
      <c r="D57" s="40" t="s">
        <v>34</v>
      </c>
      <c r="E57" s="40" t="s">
        <v>35</v>
      </c>
      <c r="F57" s="39" t="s">
        <v>4</v>
      </c>
      <c r="G57" s="39" t="s">
        <v>36</v>
      </c>
      <c r="H57" s="69" t="s">
        <v>308</v>
      </c>
    </row>
    <row r="58" spans="1:8" ht="30.75" customHeight="1" thickBot="1" x14ac:dyDescent="0.25">
      <c r="A58" s="15">
        <v>22</v>
      </c>
      <c r="B58" s="16" t="s">
        <v>166</v>
      </c>
      <c r="C58" s="17">
        <v>10</v>
      </c>
      <c r="D58" s="17" t="s">
        <v>109</v>
      </c>
      <c r="E58" s="17">
        <v>1</v>
      </c>
      <c r="F58" s="51"/>
      <c r="G58" s="7">
        <f>IF((C58*F58)&lt;=(E58*C58),(C58*F58),(E58*C58))</f>
        <v>0</v>
      </c>
      <c r="H58" s="53"/>
    </row>
    <row r="59" spans="1:8" ht="30.75" customHeight="1" thickBot="1" x14ac:dyDescent="0.25">
      <c r="A59" s="81" t="s">
        <v>12</v>
      </c>
      <c r="B59" s="82"/>
      <c r="C59" s="82"/>
      <c r="D59" s="82"/>
      <c r="E59" s="83"/>
      <c r="F59" s="50">
        <f>SUM(F58:F58)</f>
        <v>0</v>
      </c>
      <c r="G59" s="50">
        <f>IF(SUM(G58:G58)&lt;10,SUM(G58:G58),10)</f>
        <v>0</v>
      </c>
      <c r="H59" s="13"/>
    </row>
    <row r="60" spans="1:8" ht="13.5" thickBot="1" x14ac:dyDescent="0.25"/>
    <row r="61" spans="1:8" ht="36" customHeight="1" thickBot="1" x14ac:dyDescent="0.25">
      <c r="A61" s="86" t="s">
        <v>167</v>
      </c>
      <c r="B61" s="87"/>
      <c r="C61" s="87"/>
      <c r="D61" s="87"/>
      <c r="E61" s="88"/>
      <c r="F61" s="50">
        <f>F59+F53+F46+F39+F30+F23+F16</f>
        <v>0</v>
      </c>
      <c r="G61" s="50">
        <f>G59+G53+G46+G39+G30+G23+G16</f>
        <v>0</v>
      </c>
      <c r="H61" s="55"/>
    </row>
  </sheetData>
  <sheetProtection password="FE13" sheet="1" objects="1" scenarios="1" formatColumns="0" formatRows="0" selectLockedCells="1"/>
  <mergeCells count="17">
    <mergeCell ref="A42:H42"/>
    <mergeCell ref="A46:E46"/>
    <mergeCell ref="A23:E23"/>
    <mergeCell ref="A30:E30"/>
    <mergeCell ref="A26:H26"/>
    <mergeCell ref="A33:H33"/>
    <mergeCell ref="A61:E61"/>
    <mergeCell ref="A56:H56"/>
    <mergeCell ref="A59:E59"/>
    <mergeCell ref="A49:H49"/>
    <mergeCell ref="A53:E53"/>
    <mergeCell ref="A1:H1"/>
    <mergeCell ref="A2:H2"/>
    <mergeCell ref="A5:H5"/>
    <mergeCell ref="A16:E16"/>
    <mergeCell ref="A39:E39"/>
    <mergeCell ref="A19:H19"/>
  </mergeCells>
  <phoneticPr fontId="0" type="noConversion"/>
  <pageMargins left="0.511811024" right="0.511811024" top="0.78740157499999996" bottom="0.78740157499999996" header="0.31496062000000002" footer="0.31496062000000002"/>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25"/>
  <sheetViews>
    <sheetView showGridLines="0" zoomScale="115" zoomScaleNormal="145" workbookViewId="0">
      <selection activeCell="F7" sqref="F7"/>
    </sheetView>
  </sheetViews>
  <sheetFormatPr defaultRowHeight="12.75" x14ac:dyDescent="0.2"/>
  <cols>
    <col min="1" max="1" width="10.42578125" style="5" customWidth="1"/>
    <col min="2" max="2" width="54.28515625" style="5" customWidth="1"/>
    <col min="3" max="3" width="9.5703125" style="5" customWidth="1"/>
    <col min="4" max="4" width="14.28515625" style="5" customWidth="1"/>
    <col min="5" max="5" width="9.85546875" style="5" customWidth="1"/>
    <col min="6" max="6" width="14.28515625" style="5" customWidth="1"/>
    <col min="7" max="7" width="9.28515625" style="5" customWidth="1"/>
    <col min="8" max="8" width="68.7109375" style="5" customWidth="1"/>
    <col min="9" max="16384" width="9.140625" style="5"/>
  </cols>
  <sheetData>
    <row r="1" spans="1:8" ht="20.100000000000001" customHeight="1" x14ac:dyDescent="0.2">
      <c r="A1" s="84" t="s">
        <v>168</v>
      </c>
      <c r="B1" s="84"/>
      <c r="C1" s="84"/>
      <c r="D1" s="84"/>
      <c r="E1" s="84"/>
      <c r="F1" s="84"/>
      <c r="G1" s="84"/>
      <c r="H1" s="84"/>
    </row>
    <row r="2" spans="1:8" ht="30" customHeight="1" x14ac:dyDescent="0.25">
      <c r="A2" s="85" t="s">
        <v>21</v>
      </c>
      <c r="B2" s="85"/>
      <c r="C2" s="85"/>
      <c r="D2" s="85"/>
      <c r="E2" s="85"/>
      <c r="F2" s="85"/>
      <c r="G2" s="85"/>
      <c r="H2" s="85"/>
    </row>
    <row r="3" spans="1:8" ht="19.5" customHeight="1" x14ac:dyDescent="0.25">
      <c r="A3" s="59"/>
      <c r="B3" s="59"/>
      <c r="C3" s="59"/>
      <c r="D3" s="59"/>
      <c r="E3" s="59"/>
      <c r="F3" s="59"/>
      <c r="G3" s="59"/>
      <c r="H3" s="59"/>
    </row>
    <row r="4" spans="1:8" ht="31.5" customHeight="1" thickBot="1" x14ac:dyDescent="0.25">
      <c r="A4" s="60" t="s">
        <v>169</v>
      </c>
      <c r="B4" s="61"/>
      <c r="C4" s="61"/>
      <c r="D4" s="61"/>
      <c r="E4" s="61"/>
      <c r="F4" s="61"/>
      <c r="G4" s="61"/>
      <c r="H4" s="61"/>
    </row>
    <row r="5" spans="1:8" ht="37.5" customHeight="1" thickBot="1" x14ac:dyDescent="0.25">
      <c r="A5" s="77" t="s">
        <v>170</v>
      </c>
      <c r="B5" s="77"/>
      <c r="C5" s="77"/>
      <c r="D5" s="77"/>
      <c r="E5" s="77"/>
      <c r="F5" s="77"/>
      <c r="G5" s="77"/>
      <c r="H5" s="77"/>
    </row>
    <row r="6" spans="1:8" ht="67.5" customHeight="1" thickBot="1" x14ac:dyDescent="0.25">
      <c r="A6" s="39" t="s">
        <v>1</v>
      </c>
      <c r="B6" s="39" t="s">
        <v>22</v>
      </c>
      <c r="C6" s="39" t="s">
        <v>3</v>
      </c>
      <c r="D6" s="39" t="s">
        <v>34</v>
      </c>
      <c r="E6" s="39" t="s">
        <v>35</v>
      </c>
      <c r="F6" s="39" t="s">
        <v>4</v>
      </c>
      <c r="G6" s="39" t="s">
        <v>36</v>
      </c>
      <c r="H6" s="69" t="s">
        <v>308</v>
      </c>
    </row>
    <row r="7" spans="1:8" ht="157.9" customHeight="1" thickBot="1" x14ac:dyDescent="0.25">
      <c r="A7" s="42">
        <v>1</v>
      </c>
      <c r="B7" s="41" t="s">
        <v>171</v>
      </c>
      <c r="C7" s="56">
        <v>5</v>
      </c>
      <c r="D7" s="42" t="s">
        <v>172</v>
      </c>
      <c r="E7" s="42">
        <v>2</v>
      </c>
      <c r="F7" s="51"/>
      <c r="G7" s="7">
        <f>IF((C7*F7)&lt;=(E7*C7),(C7*F7),(E7*C7))</f>
        <v>0</v>
      </c>
      <c r="H7" s="53"/>
    </row>
    <row r="8" spans="1:8" ht="125.45" customHeight="1" thickBot="1" x14ac:dyDescent="0.25">
      <c r="A8" s="42">
        <v>2</v>
      </c>
      <c r="B8" s="41" t="s">
        <v>173</v>
      </c>
      <c r="C8" s="42">
        <v>5</v>
      </c>
      <c r="D8" s="42" t="s">
        <v>172</v>
      </c>
      <c r="E8" s="42">
        <v>2</v>
      </c>
      <c r="F8" s="51"/>
      <c r="G8" s="7">
        <f>IF((C8*F8)&lt;=(E8*C8),(C8*F8),(E8*C8))</f>
        <v>0</v>
      </c>
      <c r="H8" s="53"/>
    </row>
    <row r="9" spans="1:8" ht="36" customHeight="1" thickBot="1" x14ac:dyDescent="0.25">
      <c r="A9" s="76" t="s">
        <v>12</v>
      </c>
      <c r="B9" s="76"/>
      <c r="C9" s="76"/>
      <c r="D9" s="76"/>
      <c r="E9" s="76"/>
      <c r="F9" s="50">
        <f>SUM(F7:F8)</f>
        <v>0</v>
      </c>
      <c r="G9" s="50">
        <f>IF(SUM(G7:G8)&lt;10,SUM(G7:G8),10)</f>
        <v>0</v>
      </c>
      <c r="H9" s="13"/>
    </row>
    <row r="10" spans="1:8" ht="22.5" customHeight="1" x14ac:dyDescent="0.2"/>
    <row r="11" spans="1:8" ht="33.75" customHeight="1" thickBot="1" x14ac:dyDescent="0.25">
      <c r="A11" s="60" t="s">
        <v>174</v>
      </c>
      <c r="B11" s="61"/>
      <c r="C11" s="61"/>
      <c r="D11" s="61"/>
      <c r="E11" s="61"/>
      <c r="F11" s="61"/>
      <c r="G11" s="61"/>
      <c r="H11" s="61"/>
    </row>
    <row r="12" spans="1:8" ht="37.5" customHeight="1" thickBot="1" x14ac:dyDescent="0.25">
      <c r="A12" s="77" t="s">
        <v>175</v>
      </c>
      <c r="B12" s="77"/>
      <c r="C12" s="77"/>
      <c r="D12" s="77"/>
      <c r="E12" s="77"/>
      <c r="F12" s="77"/>
      <c r="G12" s="77"/>
      <c r="H12" s="77"/>
    </row>
    <row r="13" spans="1:8" ht="71.25" customHeight="1" thickBot="1" x14ac:dyDescent="0.25">
      <c r="A13" s="39" t="s">
        <v>1</v>
      </c>
      <c r="B13" s="39" t="s">
        <v>22</v>
      </c>
      <c r="C13" s="39" t="s">
        <v>3</v>
      </c>
      <c r="D13" s="39" t="s">
        <v>34</v>
      </c>
      <c r="E13" s="39" t="s">
        <v>35</v>
      </c>
      <c r="F13" s="39" t="s">
        <v>4</v>
      </c>
      <c r="G13" s="39" t="s">
        <v>36</v>
      </c>
      <c r="H13" s="69" t="s">
        <v>308</v>
      </c>
    </row>
    <row r="14" spans="1:8" ht="54.6" customHeight="1" thickBot="1" x14ac:dyDescent="0.25">
      <c r="A14" s="42">
        <v>3</v>
      </c>
      <c r="B14" s="41" t="s">
        <v>176</v>
      </c>
      <c r="C14" s="42">
        <v>2.5</v>
      </c>
      <c r="D14" s="42" t="s">
        <v>23</v>
      </c>
      <c r="E14" s="42">
        <v>12</v>
      </c>
      <c r="F14" s="51"/>
      <c r="G14" s="7">
        <f>IF((C14*F14)&lt;=(E14*C14),(C14*F14),(E14*C14))</f>
        <v>0</v>
      </c>
      <c r="H14" s="53"/>
    </row>
    <row r="15" spans="1:8" ht="39.75" customHeight="1" thickBot="1" x14ac:dyDescent="0.25">
      <c r="A15" s="42">
        <v>4</v>
      </c>
      <c r="B15" s="41" t="s">
        <v>177</v>
      </c>
      <c r="C15" s="42">
        <v>1.5</v>
      </c>
      <c r="D15" s="42" t="s">
        <v>23</v>
      </c>
      <c r="E15" s="42">
        <v>20</v>
      </c>
      <c r="F15" s="51"/>
      <c r="G15" s="7">
        <f t="shared" ref="G15:G22" si="0">IF((C15*F15)&lt;=(E15*C15),(C15*F15),(E15*C15))</f>
        <v>0</v>
      </c>
      <c r="H15" s="53"/>
    </row>
    <row r="16" spans="1:8" ht="39.6" customHeight="1" thickBot="1" x14ac:dyDescent="0.25">
      <c r="A16" s="42">
        <v>5</v>
      </c>
      <c r="B16" s="41" t="s">
        <v>178</v>
      </c>
      <c r="C16" s="42">
        <v>1</v>
      </c>
      <c r="D16" s="42" t="s">
        <v>18</v>
      </c>
      <c r="E16" s="42">
        <v>30</v>
      </c>
      <c r="F16" s="51"/>
      <c r="G16" s="7">
        <f t="shared" si="0"/>
        <v>0</v>
      </c>
      <c r="H16" s="53"/>
    </row>
    <row r="17" spans="1:8" ht="85.5" customHeight="1" thickBot="1" x14ac:dyDescent="0.25">
      <c r="A17" s="42">
        <v>6</v>
      </c>
      <c r="B17" s="41" t="s">
        <v>179</v>
      </c>
      <c r="C17" s="42">
        <v>15</v>
      </c>
      <c r="D17" s="42" t="s">
        <v>62</v>
      </c>
      <c r="E17" s="42">
        <v>2</v>
      </c>
      <c r="F17" s="51"/>
      <c r="G17" s="7">
        <f t="shared" si="0"/>
        <v>0</v>
      </c>
      <c r="H17" s="53"/>
    </row>
    <row r="18" spans="1:8" ht="80.25" customHeight="1" thickBot="1" x14ac:dyDescent="0.25">
      <c r="A18" s="42">
        <v>7</v>
      </c>
      <c r="B18" s="41" t="s">
        <v>180</v>
      </c>
      <c r="C18" s="42">
        <v>10</v>
      </c>
      <c r="D18" s="42" t="s">
        <v>62</v>
      </c>
      <c r="E18" s="42">
        <v>3</v>
      </c>
      <c r="F18" s="51"/>
      <c r="G18" s="7">
        <f t="shared" si="0"/>
        <v>0</v>
      </c>
      <c r="H18" s="53"/>
    </row>
    <row r="19" spans="1:8" ht="72.75" customHeight="1" thickBot="1" x14ac:dyDescent="0.25">
      <c r="A19" s="42">
        <v>8</v>
      </c>
      <c r="B19" s="41" t="s">
        <v>181</v>
      </c>
      <c r="C19" s="42">
        <v>0.5</v>
      </c>
      <c r="D19" s="42" t="s">
        <v>182</v>
      </c>
      <c r="E19" s="42">
        <v>60</v>
      </c>
      <c r="F19" s="51"/>
      <c r="G19" s="7">
        <f t="shared" si="0"/>
        <v>0</v>
      </c>
      <c r="H19" s="53"/>
    </row>
    <row r="20" spans="1:8" ht="68.25" customHeight="1" thickBot="1" x14ac:dyDescent="0.25">
      <c r="A20" s="42">
        <v>9</v>
      </c>
      <c r="B20" s="41" t="s">
        <v>183</v>
      </c>
      <c r="C20" s="42">
        <v>0.5</v>
      </c>
      <c r="D20" s="42" t="s">
        <v>6</v>
      </c>
      <c r="E20" s="42">
        <v>60</v>
      </c>
      <c r="F20" s="51"/>
      <c r="G20" s="7">
        <f t="shared" si="0"/>
        <v>0</v>
      </c>
      <c r="H20" s="53"/>
    </row>
    <row r="21" spans="1:8" ht="130.5" customHeight="1" thickBot="1" x14ac:dyDescent="0.25">
      <c r="A21" s="42">
        <v>10</v>
      </c>
      <c r="B21" s="41" t="s">
        <v>184</v>
      </c>
      <c r="C21" s="42">
        <v>3</v>
      </c>
      <c r="D21" s="42" t="s">
        <v>185</v>
      </c>
      <c r="E21" s="42">
        <v>10</v>
      </c>
      <c r="F21" s="51"/>
      <c r="G21" s="7">
        <f t="shared" si="0"/>
        <v>0</v>
      </c>
      <c r="H21" s="53"/>
    </row>
    <row r="22" spans="1:8" ht="58.5" customHeight="1" thickBot="1" x14ac:dyDescent="0.25">
      <c r="A22" s="42">
        <v>11</v>
      </c>
      <c r="B22" s="41" t="s">
        <v>186</v>
      </c>
      <c r="C22" s="42">
        <v>0.5</v>
      </c>
      <c r="D22" s="42" t="s">
        <v>11</v>
      </c>
      <c r="E22" s="42">
        <v>60</v>
      </c>
      <c r="F22" s="51"/>
      <c r="G22" s="7">
        <f t="shared" si="0"/>
        <v>0</v>
      </c>
      <c r="H22" s="53"/>
    </row>
    <row r="23" spans="1:8" ht="36.75" customHeight="1" thickBot="1" x14ac:dyDescent="0.25">
      <c r="A23" s="76" t="s">
        <v>12</v>
      </c>
      <c r="B23" s="76"/>
      <c r="C23" s="76"/>
      <c r="D23" s="76"/>
      <c r="E23" s="76"/>
      <c r="F23" s="50">
        <f>SUM(F14:F22)</f>
        <v>0</v>
      </c>
      <c r="G23" s="50">
        <f>IF(SUM(G14:G22)&lt;30,SUM(G14:G22),30)</f>
        <v>0</v>
      </c>
      <c r="H23" s="13"/>
    </row>
    <row r="24" spans="1:8" ht="25.5" customHeight="1" x14ac:dyDescent="0.2"/>
    <row r="25" spans="1:8" ht="38.25" customHeight="1" thickBot="1" x14ac:dyDescent="0.25">
      <c r="A25" s="60" t="s">
        <v>187</v>
      </c>
      <c r="B25" s="61"/>
      <c r="C25" s="61"/>
      <c r="D25" s="61"/>
      <c r="E25" s="61"/>
      <c r="F25" s="61"/>
      <c r="G25" s="61"/>
      <c r="H25" s="61"/>
    </row>
    <row r="26" spans="1:8" ht="43.15" customHeight="1" thickBot="1" x14ac:dyDescent="0.25">
      <c r="A26" s="77" t="s">
        <v>311</v>
      </c>
      <c r="B26" s="77"/>
      <c r="C26" s="77"/>
      <c r="D26" s="77"/>
      <c r="E26" s="77"/>
      <c r="F26" s="77"/>
      <c r="G26" s="77"/>
      <c r="H26" s="77"/>
    </row>
    <row r="27" spans="1:8" ht="68.25" customHeight="1" thickBot="1" x14ac:dyDescent="0.25">
      <c r="A27" s="39" t="s">
        <v>1</v>
      </c>
      <c r="B27" s="39" t="s">
        <v>22</v>
      </c>
      <c r="C27" s="39" t="s">
        <v>3</v>
      </c>
      <c r="D27" s="39" t="s">
        <v>34</v>
      </c>
      <c r="E27" s="39" t="s">
        <v>35</v>
      </c>
      <c r="F27" s="39" t="s">
        <v>4</v>
      </c>
      <c r="G27" s="39" t="s">
        <v>36</v>
      </c>
      <c r="H27" s="69" t="s">
        <v>308</v>
      </c>
    </row>
    <row r="28" spans="1:8" ht="40.5" customHeight="1" thickBot="1" x14ac:dyDescent="0.25">
      <c r="A28" s="42">
        <v>12</v>
      </c>
      <c r="B28" s="41" t="s">
        <v>188</v>
      </c>
      <c r="C28" s="42">
        <v>1</v>
      </c>
      <c r="D28" s="42" t="s">
        <v>5</v>
      </c>
      <c r="E28" s="42">
        <v>10</v>
      </c>
      <c r="F28" s="51"/>
      <c r="G28" s="7">
        <f t="shared" ref="G28:G53" si="1">IF((C28*F28)&lt;=(E28*C28),(C28*F28),(E28*C28))</f>
        <v>0</v>
      </c>
      <c r="H28" s="53"/>
    </row>
    <row r="29" spans="1:8" ht="48" customHeight="1" thickBot="1" x14ac:dyDescent="0.25">
      <c r="A29" s="42">
        <v>13</v>
      </c>
      <c r="B29" s="41" t="s">
        <v>189</v>
      </c>
      <c r="C29" s="42">
        <v>0.5</v>
      </c>
      <c r="D29" s="42" t="s">
        <v>5</v>
      </c>
      <c r="E29" s="42">
        <v>20</v>
      </c>
      <c r="F29" s="51"/>
      <c r="G29" s="7">
        <f t="shared" si="1"/>
        <v>0</v>
      </c>
      <c r="H29" s="53"/>
    </row>
    <row r="30" spans="1:8" ht="33.75" customHeight="1" thickBot="1" x14ac:dyDescent="0.25">
      <c r="A30" s="42">
        <v>14</v>
      </c>
      <c r="B30" s="41" t="s">
        <v>190</v>
      </c>
      <c r="C30" s="42">
        <v>0.5</v>
      </c>
      <c r="D30" s="42" t="s">
        <v>11</v>
      </c>
      <c r="E30" s="42">
        <v>20</v>
      </c>
      <c r="F30" s="51"/>
      <c r="G30" s="7">
        <f t="shared" si="1"/>
        <v>0</v>
      </c>
      <c r="H30" s="53"/>
    </row>
    <row r="31" spans="1:8" ht="28.5" customHeight="1" thickBot="1" x14ac:dyDescent="0.25">
      <c r="A31" s="42">
        <v>15</v>
      </c>
      <c r="B31" s="41" t="s">
        <v>191</v>
      </c>
      <c r="C31" s="42">
        <v>0.2</v>
      </c>
      <c r="D31" s="42" t="s">
        <v>192</v>
      </c>
      <c r="E31" s="42">
        <v>50</v>
      </c>
      <c r="F31" s="51"/>
      <c r="G31" s="7">
        <f t="shared" si="1"/>
        <v>0</v>
      </c>
      <c r="H31" s="53"/>
    </row>
    <row r="32" spans="1:8" ht="33" customHeight="1" thickBot="1" x14ac:dyDescent="0.25">
      <c r="A32" s="42">
        <v>16</v>
      </c>
      <c r="B32" s="41" t="s">
        <v>193</v>
      </c>
      <c r="C32" s="42">
        <v>2</v>
      </c>
      <c r="D32" s="42" t="s">
        <v>5</v>
      </c>
      <c r="E32" s="42">
        <v>5</v>
      </c>
      <c r="F32" s="51"/>
      <c r="G32" s="7">
        <f t="shared" si="1"/>
        <v>0</v>
      </c>
      <c r="H32" s="53"/>
    </row>
    <row r="33" spans="1:8" ht="44.25" customHeight="1" thickBot="1" x14ac:dyDescent="0.25">
      <c r="A33" s="42">
        <v>17</v>
      </c>
      <c r="B33" s="41" t="s">
        <v>194</v>
      </c>
      <c r="C33" s="42">
        <v>2</v>
      </c>
      <c r="D33" s="42" t="s">
        <v>195</v>
      </c>
      <c r="E33" s="42">
        <v>5</v>
      </c>
      <c r="F33" s="51"/>
      <c r="G33" s="7">
        <f t="shared" si="1"/>
        <v>0</v>
      </c>
      <c r="H33" s="53"/>
    </row>
    <row r="34" spans="1:8" ht="41.25" customHeight="1" thickBot="1" x14ac:dyDescent="0.25">
      <c r="A34" s="42">
        <v>18</v>
      </c>
      <c r="B34" s="41" t="s">
        <v>196</v>
      </c>
      <c r="C34" s="42">
        <v>1</v>
      </c>
      <c r="D34" s="42" t="s">
        <v>197</v>
      </c>
      <c r="E34" s="42">
        <v>10</v>
      </c>
      <c r="F34" s="51"/>
      <c r="G34" s="7">
        <f t="shared" si="1"/>
        <v>0</v>
      </c>
      <c r="H34" s="53"/>
    </row>
    <row r="35" spans="1:8" ht="50.25" customHeight="1" thickBot="1" x14ac:dyDescent="0.25">
      <c r="A35" s="42">
        <v>19</v>
      </c>
      <c r="B35" s="41" t="s">
        <v>198</v>
      </c>
      <c r="C35" s="42">
        <v>5</v>
      </c>
      <c r="D35" s="42" t="s">
        <v>5</v>
      </c>
      <c r="E35" s="42">
        <v>2</v>
      </c>
      <c r="F35" s="51"/>
      <c r="G35" s="7">
        <f t="shared" si="1"/>
        <v>0</v>
      </c>
      <c r="H35" s="53"/>
    </row>
    <row r="36" spans="1:8" ht="56.25" customHeight="1" thickBot="1" x14ac:dyDescent="0.25">
      <c r="A36" s="42">
        <v>20</v>
      </c>
      <c r="B36" s="41" t="s">
        <v>199</v>
      </c>
      <c r="C36" s="42">
        <v>2.5</v>
      </c>
      <c r="D36" s="42" t="s">
        <v>5</v>
      </c>
      <c r="E36" s="42">
        <v>4</v>
      </c>
      <c r="F36" s="51"/>
      <c r="G36" s="7">
        <f t="shared" si="1"/>
        <v>0</v>
      </c>
      <c r="H36" s="53"/>
    </row>
    <row r="37" spans="1:8" ht="51.75" customHeight="1" thickBot="1" x14ac:dyDescent="0.25">
      <c r="A37" s="42">
        <v>21</v>
      </c>
      <c r="B37" s="41" t="s">
        <v>200</v>
      </c>
      <c r="C37" s="42">
        <v>5</v>
      </c>
      <c r="D37" s="42" t="s">
        <v>5</v>
      </c>
      <c r="E37" s="42">
        <v>2</v>
      </c>
      <c r="F37" s="51"/>
      <c r="G37" s="7">
        <f t="shared" si="1"/>
        <v>0</v>
      </c>
      <c r="H37" s="53"/>
    </row>
    <row r="38" spans="1:8" ht="60.75" customHeight="1" thickBot="1" x14ac:dyDescent="0.25">
      <c r="A38" s="42">
        <v>22</v>
      </c>
      <c r="B38" s="41" t="s">
        <v>201</v>
      </c>
      <c r="C38" s="42">
        <v>5</v>
      </c>
      <c r="D38" s="42" t="s">
        <v>5</v>
      </c>
      <c r="E38" s="42">
        <v>2</v>
      </c>
      <c r="F38" s="51"/>
      <c r="G38" s="7">
        <f t="shared" si="1"/>
        <v>0</v>
      </c>
      <c r="H38" s="53"/>
    </row>
    <row r="39" spans="1:8" ht="91.5" customHeight="1" thickBot="1" x14ac:dyDescent="0.25">
      <c r="A39" s="42">
        <v>23</v>
      </c>
      <c r="B39" s="41" t="s">
        <v>202</v>
      </c>
      <c r="C39" s="42">
        <v>5</v>
      </c>
      <c r="D39" s="42" t="s">
        <v>5</v>
      </c>
      <c r="E39" s="42">
        <v>2</v>
      </c>
      <c r="F39" s="51"/>
      <c r="G39" s="7">
        <f t="shared" si="1"/>
        <v>0</v>
      </c>
      <c r="H39" s="53"/>
    </row>
    <row r="40" spans="1:8" ht="77.25" thickBot="1" x14ac:dyDescent="0.25">
      <c r="A40" s="42">
        <v>24</v>
      </c>
      <c r="B40" s="41" t="s">
        <v>203</v>
      </c>
      <c r="C40" s="42">
        <v>2.5</v>
      </c>
      <c r="D40" s="42" t="s">
        <v>5</v>
      </c>
      <c r="E40" s="42">
        <v>4</v>
      </c>
      <c r="F40" s="51"/>
      <c r="G40" s="7">
        <f t="shared" si="1"/>
        <v>0</v>
      </c>
      <c r="H40" s="53"/>
    </row>
    <row r="41" spans="1:8" ht="35.25" customHeight="1" thickBot="1" x14ac:dyDescent="0.25">
      <c r="A41" s="42">
        <v>25</v>
      </c>
      <c r="B41" s="41" t="s">
        <v>204</v>
      </c>
      <c r="C41" s="42">
        <v>2</v>
      </c>
      <c r="D41" s="42" t="s">
        <v>205</v>
      </c>
      <c r="E41" s="42">
        <v>5</v>
      </c>
      <c r="F41" s="51"/>
      <c r="G41" s="7">
        <f t="shared" si="1"/>
        <v>0</v>
      </c>
      <c r="H41" s="53"/>
    </row>
    <row r="42" spans="1:8" ht="35.25" customHeight="1" thickBot="1" x14ac:dyDescent="0.25">
      <c r="A42" s="42">
        <v>26</v>
      </c>
      <c r="B42" s="41" t="s">
        <v>206</v>
      </c>
      <c r="C42" s="42">
        <v>1</v>
      </c>
      <c r="D42" s="42" t="s">
        <v>207</v>
      </c>
      <c r="E42" s="42">
        <v>10</v>
      </c>
      <c r="F42" s="51"/>
      <c r="G42" s="7">
        <f t="shared" si="1"/>
        <v>0</v>
      </c>
      <c r="H42" s="53"/>
    </row>
    <row r="43" spans="1:8" ht="35.25" customHeight="1" thickBot="1" x14ac:dyDescent="0.25">
      <c r="A43" s="42">
        <v>27</v>
      </c>
      <c r="B43" s="41" t="s">
        <v>208</v>
      </c>
      <c r="C43" s="42">
        <v>1</v>
      </c>
      <c r="D43" s="42" t="s">
        <v>205</v>
      </c>
      <c r="E43" s="42">
        <v>10</v>
      </c>
      <c r="F43" s="51"/>
      <c r="G43" s="7">
        <f t="shared" si="1"/>
        <v>0</v>
      </c>
      <c r="H43" s="53"/>
    </row>
    <row r="44" spans="1:8" ht="35.25" customHeight="1" thickBot="1" x14ac:dyDescent="0.25">
      <c r="A44" s="42">
        <v>28</v>
      </c>
      <c r="B44" s="41" t="s">
        <v>209</v>
      </c>
      <c r="C44" s="42">
        <v>2</v>
      </c>
      <c r="D44" s="42" t="s">
        <v>5</v>
      </c>
      <c r="E44" s="42">
        <v>5</v>
      </c>
      <c r="F44" s="51"/>
      <c r="G44" s="7">
        <f t="shared" si="1"/>
        <v>0</v>
      </c>
      <c r="H44" s="53"/>
    </row>
    <row r="45" spans="1:8" ht="35.25" customHeight="1" thickBot="1" x14ac:dyDescent="0.25">
      <c r="A45" s="42">
        <v>29</v>
      </c>
      <c r="B45" s="41" t="s">
        <v>210</v>
      </c>
      <c r="C45" s="42">
        <v>0.17</v>
      </c>
      <c r="D45" s="42" t="s">
        <v>6</v>
      </c>
      <c r="E45" s="42">
        <v>60</v>
      </c>
      <c r="F45" s="51"/>
      <c r="G45" s="7">
        <f t="shared" si="1"/>
        <v>0</v>
      </c>
      <c r="H45" s="53"/>
    </row>
    <row r="46" spans="1:8" ht="35.25" customHeight="1" thickBot="1" x14ac:dyDescent="0.25">
      <c r="A46" s="42">
        <v>30</v>
      </c>
      <c r="B46" s="41" t="s">
        <v>211</v>
      </c>
      <c r="C46" s="42">
        <v>0.1</v>
      </c>
      <c r="D46" s="42" t="s">
        <v>6</v>
      </c>
      <c r="E46" s="42">
        <v>100</v>
      </c>
      <c r="F46" s="51"/>
      <c r="G46" s="7">
        <f t="shared" si="1"/>
        <v>0</v>
      </c>
      <c r="H46" s="53"/>
    </row>
    <row r="47" spans="1:8" ht="45.75" customHeight="1" thickBot="1" x14ac:dyDescent="0.25">
      <c r="A47" s="42">
        <v>31</v>
      </c>
      <c r="B47" s="41" t="s">
        <v>212</v>
      </c>
      <c r="C47" s="42">
        <v>2</v>
      </c>
      <c r="D47" s="42" t="s">
        <v>213</v>
      </c>
      <c r="E47" s="42">
        <v>5</v>
      </c>
      <c r="F47" s="51"/>
      <c r="G47" s="7">
        <f t="shared" si="1"/>
        <v>0</v>
      </c>
      <c r="H47" s="53"/>
    </row>
    <row r="48" spans="1:8" ht="45.75" customHeight="1" thickBot="1" x14ac:dyDescent="0.25">
      <c r="A48" s="42">
        <v>32</v>
      </c>
      <c r="B48" s="41" t="s">
        <v>214</v>
      </c>
      <c r="C48" s="42">
        <v>1</v>
      </c>
      <c r="D48" s="42" t="s">
        <v>213</v>
      </c>
      <c r="E48" s="42">
        <v>10</v>
      </c>
      <c r="F48" s="51"/>
      <c r="G48" s="7">
        <f t="shared" si="1"/>
        <v>0</v>
      </c>
      <c r="H48" s="53"/>
    </row>
    <row r="49" spans="1:8" ht="45.75" customHeight="1" thickBot="1" x14ac:dyDescent="0.25">
      <c r="A49" s="42">
        <v>33</v>
      </c>
      <c r="B49" s="41" t="s">
        <v>215</v>
      </c>
      <c r="C49" s="42">
        <v>1</v>
      </c>
      <c r="D49" s="42" t="s">
        <v>10</v>
      </c>
      <c r="E49" s="42">
        <v>10</v>
      </c>
      <c r="F49" s="51"/>
      <c r="G49" s="7">
        <f t="shared" si="1"/>
        <v>0</v>
      </c>
      <c r="H49" s="53"/>
    </row>
    <row r="50" spans="1:8" ht="45.75" customHeight="1" thickBot="1" x14ac:dyDescent="0.25">
      <c r="A50" s="42">
        <v>34</v>
      </c>
      <c r="B50" s="41" t="s">
        <v>216</v>
      </c>
      <c r="C50" s="42">
        <v>2.5</v>
      </c>
      <c r="D50" s="42" t="s">
        <v>10</v>
      </c>
      <c r="E50" s="42">
        <v>4</v>
      </c>
      <c r="F50" s="51"/>
      <c r="G50" s="7">
        <f t="shared" si="1"/>
        <v>0</v>
      </c>
      <c r="H50" s="53"/>
    </row>
    <row r="51" spans="1:8" ht="45.75" customHeight="1" thickBot="1" x14ac:dyDescent="0.25">
      <c r="A51" s="42">
        <v>35</v>
      </c>
      <c r="B51" s="41" t="s">
        <v>217</v>
      </c>
      <c r="C51" s="42">
        <v>1</v>
      </c>
      <c r="D51" s="42" t="s">
        <v>24</v>
      </c>
      <c r="E51" s="42">
        <v>10</v>
      </c>
      <c r="F51" s="51"/>
      <c r="G51" s="7">
        <f t="shared" si="1"/>
        <v>0</v>
      </c>
      <c r="H51" s="53"/>
    </row>
    <row r="52" spans="1:8" ht="45.75" customHeight="1" thickBot="1" x14ac:dyDescent="0.25">
      <c r="A52" s="42">
        <v>36</v>
      </c>
      <c r="B52" s="41" t="s">
        <v>218</v>
      </c>
      <c r="C52" s="42">
        <v>0.5</v>
      </c>
      <c r="D52" s="42" t="s">
        <v>10</v>
      </c>
      <c r="E52" s="42">
        <v>20</v>
      </c>
      <c r="F52" s="51"/>
      <c r="G52" s="7">
        <f t="shared" si="1"/>
        <v>0</v>
      </c>
      <c r="H52" s="53"/>
    </row>
    <row r="53" spans="1:8" ht="45.75" customHeight="1" thickBot="1" x14ac:dyDescent="0.25">
      <c r="A53" s="42">
        <v>37</v>
      </c>
      <c r="B53" s="41" t="s">
        <v>219</v>
      </c>
      <c r="C53" s="42">
        <v>0.5</v>
      </c>
      <c r="D53" s="42" t="s">
        <v>10</v>
      </c>
      <c r="E53" s="42">
        <v>20</v>
      </c>
      <c r="F53" s="51"/>
      <c r="G53" s="7">
        <f t="shared" si="1"/>
        <v>0</v>
      </c>
      <c r="H53" s="53"/>
    </row>
    <row r="54" spans="1:8" ht="40.5" customHeight="1" thickBot="1" x14ac:dyDescent="0.25">
      <c r="A54" s="76" t="s">
        <v>12</v>
      </c>
      <c r="B54" s="76"/>
      <c r="C54" s="76"/>
      <c r="D54" s="76"/>
      <c r="E54" s="76"/>
      <c r="F54" s="50">
        <f>SUM(F28:F53)</f>
        <v>0</v>
      </c>
      <c r="G54" s="50">
        <f>IF(SUM(G28:G53)&lt;10,SUM(G28:G53),10)</f>
        <v>0</v>
      </c>
      <c r="H54" s="13"/>
    </row>
    <row r="55" spans="1:8" ht="30.75" customHeight="1" x14ac:dyDescent="0.2"/>
    <row r="56" spans="1:8" ht="31.5" customHeight="1" thickBot="1" x14ac:dyDescent="0.25">
      <c r="A56" s="60" t="s">
        <v>305</v>
      </c>
      <c r="B56" s="61"/>
      <c r="C56" s="61"/>
      <c r="D56" s="61"/>
      <c r="E56" s="61"/>
      <c r="F56" s="61"/>
      <c r="G56" s="61"/>
      <c r="H56" s="61"/>
    </row>
    <row r="57" spans="1:8" ht="44.45" customHeight="1" thickBot="1" x14ac:dyDescent="0.25">
      <c r="A57" s="78" t="s">
        <v>220</v>
      </c>
      <c r="B57" s="79"/>
      <c r="C57" s="79"/>
      <c r="D57" s="79"/>
      <c r="E57" s="79"/>
      <c r="F57" s="79"/>
      <c r="G57" s="79"/>
      <c r="H57" s="79"/>
    </row>
    <row r="58" spans="1:8" ht="82.5" customHeight="1" thickBot="1" x14ac:dyDescent="0.25">
      <c r="A58" s="39" t="s">
        <v>1</v>
      </c>
      <c r="B58" s="40" t="s">
        <v>22</v>
      </c>
      <c r="C58" s="40" t="s">
        <v>3</v>
      </c>
      <c r="D58" s="40" t="s">
        <v>34</v>
      </c>
      <c r="E58" s="40" t="s">
        <v>35</v>
      </c>
      <c r="F58" s="39" t="s">
        <v>4</v>
      </c>
      <c r="G58" s="39" t="s">
        <v>36</v>
      </c>
      <c r="H58" s="69" t="s">
        <v>308</v>
      </c>
    </row>
    <row r="59" spans="1:8" ht="30" customHeight="1" thickBot="1" x14ac:dyDescent="0.25">
      <c r="A59" s="15">
        <v>38</v>
      </c>
      <c r="B59" s="16" t="s">
        <v>221</v>
      </c>
      <c r="C59" s="17">
        <v>5</v>
      </c>
      <c r="D59" s="17" t="s">
        <v>20</v>
      </c>
      <c r="E59" s="17">
        <v>2</v>
      </c>
      <c r="F59" s="51"/>
      <c r="G59" s="7">
        <f t="shared" ref="G59:G65" si="2">IF((C59*F59)&lt;=(E59*C59),(C59*F59),(E59*C59))</f>
        <v>0</v>
      </c>
      <c r="H59" s="53"/>
    </row>
    <row r="60" spans="1:8" ht="30" customHeight="1" thickBot="1" x14ac:dyDescent="0.25">
      <c r="A60" s="15">
        <v>39</v>
      </c>
      <c r="B60" s="16" t="s">
        <v>222</v>
      </c>
      <c r="C60" s="17">
        <v>5</v>
      </c>
      <c r="D60" s="17" t="s">
        <v>5</v>
      </c>
      <c r="E60" s="17">
        <v>2</v>
      </c>
      <c r="F60" s="51"/>
      <c r="G60" s="7">
        <f t="shared" si="2"/>
        <v>0</v>
      </c>
      <c r="H60" s="53"/>
    </row>
    <row r="61" spans="1:8" ht="30" customHeight="1" thickBot="1" x14ac:dyDescent="0.25">
      <c r="A61" s="15">
        <v>40</v>
      </c>
      <c r="B61" s="16" t="s">
        <v>223</v>
      </c>
      <c r="C61" s="17">
        <v>2.5</v>
      </c>
      <c r="D61" s="17" t="s">
        <v>5</v>
      </c>
      <c r="E61" s="17">
        <v>4</v>
      </c>
      <c r="F61" s="51"/>
      <c r="G61" s="7">
        <f t="shared" si="2"/>
        <v>0</v>
      </c>
      <c r="H61" s="53"/>
    </row>
    <row r="62" spans="1:8" ht="30" customHeight="1" thickBot="1" x14ac:dyDescent="0.25">
      <c r="A62" s="15">
        <v>41</v>
      </c>
      <c r="B62" s="16" t="s">
        <v>224</v>
      </c>
      <c r="C62" s="17">
        <v>5</v>
      </c>
      <c r="D62" s="17" t="s">
        <v>5</v>
      </c>
      <c r="E62" s="17">
        <v>2</v>
      </c>
      <c r="F62" s="51"/>
      <c r="G62" s="7">
        <f t="shared" si="2"/>
        <v>0</v>
      </c>
      <c r="H62" s="53"/>
    </row>
    <row r="63" spans="1:8" ht="30" customHeight="1" thickBot="1" x14ac:dyDescent="0.25">
      <c r="A63" s="15">
        <v>42</v>
      </c>
      <c r="B63" s="16" t="s">
        <v>225</v>
      </c>
      <c r="C63" s="17">
        <v>0.2</v>
      </c>
      <c r="D63" s="17" t="s">
        <v>11</v>
      </c>
      <c r="E63" s="17">
        <v>50</v>
      </c>
      <c r="F63" s="51"/>
      <c r="G63" s="7">
        <f t="shared" si="2"/>
        <v>0</v>
      </c>
      <c r="H63" s="53"/>
    </row>
    <row r="64" spans="1:8" ht="30" customHeight="1" thickBot="1" x14ac:dyDescent="0.25">
      <c r="A64" s="15">
        <v>43</v>
      </c>
      <c r="B64" s="16" t="s">
        <v>226</v>
      </c>
      <c r="C64" s="17">
        <v>0.1</v>
      </c>
      <c r="D64" s="17" t="s">
        <v>11</v>
      </c>
      <c r="E64" s="17">
        <v>100</v>
      </c>
      <c r="F64" s="51"/>
      <c r="G64" s="7">
        <f t="shared" si="2"/>
        <v>0</v>
      </c>
      <c r="H64" s="53"/>
    </row>
    <row r="65" spans="1:8" ht="39" thickBot="1" x14ac:dyDescent="0.25">
      <c r="A65" s="15">
        <v>44</v>
      </c>
      <c r="B65" s="16" t="s">
        <v>227</v>
      </c>
      <c r="C65" s="17">
        <v>2</v>
      </c>
      <c r="D65" s="17" t="s">
        <v>81</v>
      </c>
      <c r="E65" s="17">
        <v>4</v>
      </c>
      <c r="F65" s="51"/>
      <c r="G65" s="7">
        <f t="shared" si="2"/>
        <v>0</v>
      </c>
      <c r="H65" s="53"/>
    </row>
    <row r="66" spans="1:8" ht="37.5" customHeight="1" thickBot="1" x14ac:dyDescent="0.25">
      <c r="A66" s="81" t="s">
        <v>12</v>
      </c>
      <c r="B66" s="82"/>
      <c r="C66" s="82"/>
      <c r="D66" s="82"/>
      <c r="E66" s="83"/>
      <c r="F66" s="50">
        <f>SUM(F59:F65)</f>
        <v>0</v>
      </c>
      <c r="G66" s="50">
        <f>IF(SUM(G59:G65)&lt;10,SUM(G59:G65),10)</f>
        <v>0</v>
      </c>
      <c r="H66" s="13"/>
    </row>
    <row r="67" spans="1:8" ht="26.25" customHeight="1" x14ac:dyDescent="0.2">
      <c r="A67" s="38"/>
    </row>
    <row r="68" spans="1:8" ht="32.25" customHeight="1" thickBot="1" x14ac:dyDescent="0.25">
      <c r="A68" s="60" t="s">
        <v>228</v>
      </c>
      <c r="B68" s="61"/>
      <c r="C68" s="61"/>
      <c r="D68" s="61"/>
      <c r="E68" s="61"/>
      <c r="F68" s="61"/>
      <c r="G68" s="61"/>
      <c r="H68" s="61"/>
    </row>
    <row r="69" spans="1:8" ht="26.25" customHeight="1" thickBot="1" x14ac:dyDescent="0.25">
      <c r="A69" s="78" t="s">
        <v>229</v>
      </c>
      <c r="B69" s="79"/>
      <c r="C69" s="79"/>
      <c r="D69" s="79"/>
      <c r="E69" s="79"/>
      <c r="F69" s="79"/>
      <c r="G69" s="79"/>
      <c r="H69" s="79"/>
    </row>
    <row r="70" spans="1:8" ht="66.75" customHeight="1" thickBot="1" x14ac:dyDescent="0.25">
      <c r="A70" s="39" t="s">
        <v>1</v>
      </c>
      <c r="B70" s="40" t="s">
        <v>22</v>
      </c>
      <c r="C70" s="40" t="s">
        <v>3</v>
      </c>
      <c r="D70" s="40" t="s">
        <v>34</v>
      </c>
      <c r="E70" s="40" t="s">
        <v>35</v>
      </c>
      <c r="F70" s="39" t="s">
        <v>4</v>
      </c>
      <c r="G70" s="39" t="s">
        <v>36</v>
      </c>
      <c r="H70" s="69" t="s">
        <v>308</v>
      </c>
    </row>
    <row r="71" spans="1:8" ht="51.75" thickBot="1" x14ac:dyDescent="0.25">
      <c r="A71" s="15">
        <v>45</v>
      </c>
      <c r="B71" s="16" t="s">
        <v>230</v>
      </c>
      <c r="C71" s="17">
        <v>5</v>
      </c>
      <c r="D71" s="17" t="s">
        <v>8</v>
      </c>
      <c r="E71" s="17">
        <v>2</v>
      </c>
      <c r="F71" s="51"/>
      <c r="G71" s="7">
        <f>IF((C71*F71)&lt;=(E71*C71),(C71*F71),(E71*C71))</f>
        <v>0</v>
      </c>
      <c r="H71" s="53"/>
    </row>
    <row r="72" spans="1:8" ht="48.75" customHeight="1" thickBot="1" x14ac:dyDescent="0.25">
      <c r="A72" s="15">
        <v>46</v>
      </c>
      <c r="B72" s="16" t="s">
        <v>231</v>
      </c>
      <c r="C72" s="17">
        <v>5</v>
      </c>
      <c r="D72" s="17" t="s">
        <v>31</v>
      </c>
      <c r="E72" s="17">
        <v>2</v>
      </c>
      <c r="F72" s="51"/>
      <c r="G72" s="7">
        <f>IF((C72*F72)&lt;=(E72*C72),(C72*F72),(E72*C72))</f>
        <v>0</v>
      </c>
      <c r="H72" s="53"/>
    </row>
    <row r="73" spans="1:8" ht="34.5" customHeight="1" thickBot="1" x14ac:dyDescent="0.25">
      <c r="A73" s="81" t="s">
        <v>12</v>
      </c>
      <c r="B73" s="82"/>
      <c r="C73" s="82"/>
      <c r="D73" s="82"/>
      <c r="E73" s="83"/>
      <c r="F73" s="50">
        <f>SUM(F71:F72)</f>
        <v>0</v>
      </c>
      <c r="G73" s="50">
        <f>IF(SUM(G71:G72)&lt;10,SUM(G71:G72),10)</f>
        <v>0</v>
      </c>
      <c r="H73" s="13"/>
    </row>
    <row r="74" spans="1:8" ht="24.75" customHeight="1" x14ac:dyDescent="0.2"/>
    <row r="75" spans="1:8" ht="30" customHeight="1" thickBot="1" x14ac:dyDescent="0.25">
      <c r="A75" s="60" t="s">
        <v>233</v>
      </c>
      <c r="B75" s="61"/>
      <c r="C75" s="61"/>
      <c r="D75" s="61"/>
      <c r="E75" s="61"/>
      <c r="F75" s="61"/>
      <c r="G75" s="61"/>
      <c r="H75" s="61"/>
    </row>
    <row r="76" spans="1:8" ht="50.45" customHeight="1" thickBot="1" x14ac:dyDescent="0.25">
      <c r="A76" s="78" t="s">
        <v>232</v>
      </c>
      <c r="B76" s="79"/>
      <c r="C76" s="79"/>
      <c r="D76" s="79"/>
      <c r="E76" s="79"/>
      <c r="F76" s="79"/>
      <c r="G76" s="79"/>
      <c r="H76" s="79"/>
    </row>
    <row r="77" spans="1:8" ht="68.25" customHeight="1" thickBot="1" x14ac:dyDescent="0.25">
      <c r="A77" s="39" t="s">
        <v>1</v>
      </c>
      <c r="B77" s="40" t="s">
        <v>22</v>
      </c>
      <c r="C77" s="40" t="s">
        <v>3</v>
      </c>
      <c r="D77" s="40" t="s">
        <v>34</v>
      </c>
      <c r="E77" s="40" t="s">
        <v>35</v>
      </c>
      <c r="F77" s="39" t="s">
        <v>4</v>
      </c>
      <c r="G77" s="39" t="s">
        <v>36</v>
      </c>
      <c r="H77" s="69" t="s">
        <v>308</v>
      </c>
    </row>
    <row r="78" spans="1:8" ht="30" customHeight="1" thickBot="1" x14ac:dyDescent="0.25">
      <c r="A78" s="15">
        <v>47</v>
      </c>
      <c r="B78" s="16" t="s">
        <v>234</v>
      </c>
      <c r="C78" s="17">
        <v>10</v>
      </c>
      <c r="D78" s="17" t="s">
        <v>109</v>
      </c>
      <c r="E78" s="17">
        <v>1</v>
      </c>
      <c r="F78" s="51"/>
      <c r="G78" s="7">
        <f>IF((C78*F78)&lt;=(E78*C78),(C78*F78),(E78*C78))</f>
        <v>0</v>
      </c>
      <c r="H78" s="53"/>
    </row>
    <row r="79" spans="1:8" ht="30" customHeight="1" thickBot="1" x14ac:dyDescent="0.25">
      <c r="A79" s="81" t="s">
        <v>12</v>
      </c>
      <c r="B79" s="82"/>
      <c r="C79" s="82"/>
      <c r="D79" s="82"/>
      <c r="E79" s="83"/>
      <c r="F79" s="50">
        <f>SUM(F78:F78)</f>
        <v>0</v>
      </c>
      <c r="G79" s="50">
        <f>IF(SUM(G78:G78)&lt;10,SUM(G78:G78),10)</f>
        <v>0</v>
      </c>
      <c r="H79" s="13"/>
    </row>
    <row r="80" spans="1:8" ht="32.25" customHeight="1" x14ac:dyDescent="0.2"/>
    <row r="81" spans="1:8" ht="28.5" customHeight="1" thickBot="1" x14ac:dyDescent="0.25">
      <c r="A81" s="60" t="s">
        <v>235</v>
      </c>
      <c r="B81" s="61"/>
      <c r="C81" s="61"/>
      <c r="D81" s="61"/>
      <c r="E81" s="61"/>
      <c r="F81" s="61"/>
      <c r="G81" s="61"/>
      <c r="H81" s="61"/>
    </row>
    <row r="82" spans="1:8" ht="33" customHeight="1" thickBot="1" x14ac:dyDescent="0.25">
      <c r="A82" s="90" t="s">
        <v>236</v>
      </c>
      <c r="B82" s="91"/>
      <c r="C82" s="91"/>
      <c r="D82" s="91"/>
      <c r="E82" s="91"/>
      <c r="F82" s="91"/>
      <c r="G82" s="91"/>
      <c r="H82" s="92"/>
    </row>
    <row r="83" spans="1:8" ht="66.75" customHeight="1" thickBot="1" x14ac:dyDescent="0.25">
      <c r="A83" s="46" t="s">
        <v>1</v>
      </c>
      <c r="B83" s="46" t="s">
        <v>22</v>
      </c>
      <c r="C83" s="46" t="s">
        <v>3</v>
      </c>
      <c r="D83" s="46" t="s">
        <v>34</v>
      </c>
      <c r="E83" s="46" t="s">
        <v>35</v>
      </c>
      <c r="F83" s="46" t="s">
        <v>4</v>
      </c>
      <c r="G83" s="46" t="s">
        <v>36</v>
      </c>
      <c r="H83" s="69" t="s">
        <v>308</v>
      </c>
    </row>
    <row r="84" spans="1:8" ht="35.25" customHeight="1" thickBot="1" x14ac:dyDescent="0.25">
      <c r="A84" s="48">
        <v>48</v>
      </c>
      <c r="B84" s="49" t="s">
        <v>237</v>
      </c>
      <c r="C84" s="48">
        <v>10</v>
      </c>
      <c r="D84" s="48" t="s">
        <v>238</v>
      </c>
      <c r="E84" s="48">
        <v>2</v>
      </c>
      <c r="F84" s="51"/>
      <c r="G84" s="7">
        <f t="shared" ref="G84:G122" si="3">IF((C84*F84)&lt;=(E84*C84),(C84*F84),(E84*C84))</f>
        <v>0</v>
      </c>
      <c r="H84" s="53"/>
    </row>
    <row r="85" spans="1:8" ht="35.25" customHeight="1" thickBot="1" x14ac:dyDescent="0.25">
      <c r="A85" s="48">
        <v>49</v>
      </c>
      <c r="B85" s="49" t="s">
        <v>239</v>
      </c>
      <c r="C85" s="48">
        <v>4</v>
      </c>
      <c r="D85" s="48" t="s">
        <v>79</v>
      </c>
      <c r="E85" s="48">
        <v>5</v>
      </c>
      <c r="F85" s="51"/>
      <c r="G85" s="7">
        <f t="shared" si="3"/>
        <v>0</v>
      </c>
      <c r="H85" s="53"/>
    </row>
    <row r="86" spans="1:8" ht="35.25" customHeight="1" thickBot="1" x14ac:dyDescent="0.25">
      <c r="A86" s="48">
        <v>50</v>
      </c>
      <c r="B86" s="49" t="s">
        <v>240</v>
      </c>
      <c r="C86" s="48">
        <v>2</v>
      </c>
      <c r="D86" s="48" t="s">
        <v>79</v>
      </c>
      <c r="E86" s="48">
        <v>10</v>
      </c>
      <c r="F86" s="51"/>
      <c r="G86" s="7">
        <f t="shared" si="3"/>
        <v>0</v>
      </c>
      <c r="H86" s="53"/>
    </row>
    <row r="87" spans="1:8" ht="35.25" customHeight="1" thickBot="1" x14ac:dyDescent="0.25">
      <c r="A87" s="48">
        <v>51</v>
      </c>
      <c r="B87" s="49" t="s">
        <v>241</v>
      </c>
      <c r="C87" s="48">
        <v>2</v>
      </c>
      <c r="D87" s="48" t="s">
        <v>79</v>
      </c>
      <c r="E87" s="48">
        <v>10</v>
      </c>
      <c r="F87" s="51"/>
      <c r="G87" s="7">
        <f t="shared" si="3"/>
        <v>0</v>
      </c>
      <c r="H87" s="53"/>
    </row>
    <row r="88" spans="1:8" ht="35.25" customHeight="1" thickBot="1" x14ac:dyDescent="0.25">
      <c r="A88" s="48">
        <v>52</v>
      </c>
      <c r="B88" s="49" t="s">
        <v>242</v>
      </c>
      <c r="C88" s="48">
        <v>4</v>
      </c>
      <c r="D88" s="48" t="s">
        <v>79</v>
      </c>
      <c r="E88" s="48">
        <v>5</v>
      </c>
      <c r="F88" s="51"/>
      <c r="G88" s="7">
        <f t="shared" si="3"/>
        <v>0</v>
      </c>
      <c r="H88" s="53"/>
    </row>
    <row r="89" spans="1:8" ht="35.25" customHeight="1" thickBot="1" x14ac:dyDescent="0.25">
      <c r="A89" s="48">
        <v>53</v>
      </c>
      <c r="B89" s="49" t="s">
        <v>243</v>
      </c>
      <c r="C89" s="48">
        <v>5</v>
      </c>
      <c r="D89" s="48" t="s">
        <v>244</v>
      </c>
      <c r="E89" s="48">
        <v>4</v>
      </c>
      <c r="F89" s="51"/>
      <c r="G89" s="7">
        <f t="shared" si="3"/>
        <v>0</v>
      </c>
      <c r="H89" s="53"/>
    </row>
    <row r="90" spans="1:8" ht="35.25" customHeight="1" thickBot="1" x14ac:dyDescent="0.25">
      <c r="A90" s="48">
        <v>54</v>
      </c>
      <c r="B90" s="49" t="s">
        <v>245</v>
      </c>
      <c r="C90" s="48">
        <v>2</v>
      </c>
      <c r="D90" s="48" t="s">
        <v>244</v>
      </c>
      <c r="E90" s="48">
        <v>10</v>
      </c>
      <c r="F90" s="51"/>
      <c r="G90" s="7">
        <f t="shared" si="3"/>
        <v>0</v>
      </c>
      <c r="H90" s="53"/>
    </row>
    <row r="91" spans="1:8" ht="35.25" customHeight="1" thickBot="1" x14ac:dyDescent="0.25">
      <c r="A91" s="48">
        <v>55</v>
      </c>
      <c r="B91" s="49" t="s">
        <v>246</v>
      </c>
      <c r="C91" s="48">
        <v>1</v>
      </c>
      <c r="D91" s="48" t="s">
        <v>247</v>
      </c>
      <c r="E91" s="48">
        <v>20</v>
      </c>
      <c r="F91" s="51"/>
      <c r="G91" s="7">
        <f t="shared" si="3"/>
        <v>0</v>
      </c>
      <c r="H91" s="53"/>
    </row>
    <row r="92" spans="1:8" ht="35.25" customHeight="1" thickBot="1" x14ac:dyDescent="0.25">
      <c r="A92" s="48">
        <v>56</v>
      </c>
      <c r="B92" s="49" t="s">
        <v>248</v>
      </c>
      <c r="C92" s="48">
        <v>1</v>
      </c>
      <c r="D92" s="48" t="s">
        <v>249</v>
      </c>
      <c r="E92" s="48">
        <v>20</v>
      </c>
      <c r="F92" s="51"/>
      <c r="G92" s="7">
        <f t="shared" si="3"/>
        <v>0</v>
      </c>
      <c r="H92" s="53"/>
    </row>
    <row r="93" spans="1:8" ht="35.25" customHeight="1" thickBot="1" x14ac:dyDescent="0.25">
      <c r="A93" s="48">
        <v>57</v>
      </c>
      <c r="B93" s="49" t="s">
        <v>250</v>
      </c>
      <c r="C93" s="48">
        <v>2</v>
      </c>
      <c r="D93" s="48" t="s">
        <v>251</v>
      </c>
      <c r="E93" s="48">
        <v>10</v>
      </c>
      <c r="F93" s="51"/>
      <c r="G93" s="7">
        <f t="shared" si="3"/>
        <v>0</v>
      </c>
      <c r="H93" s="53"/>
    </row>
    <row r="94" spans="1:8" ht="35.25" customHeight="1" thickBot="1" x14ac:dyDescent="0.25">
      <c r="A94" s="48">
        <v>58</v>
      </c>
      <c r="B94" s="49" t="s">
        <v>252</v>
      </c>
      <c r="C94" s="48">
        <v>1</v>
      </c>
      <c r="D94" s="48" t="s">
        <v>251</v>
      </c>
      <c r="E94" s="48">
        <v>20</v>
      </c>
      <c r="F94" s="51"/>
      <c r="G94" s="7">
        <f t="shared" si="3"/>
        <v>0</v>
      </c>
      <c r="H94" s="53"/>
    </row>
    <row r="95" spans="1:8" ht="35.25" customHeight="1" thickBot="1" x14ac:dyDescent="0.25">
      <c r="A95" s="48">
        <v>59</v>
      </c>
      <c r="B95" s="49" t="s">
        <v>253</v>
      </c>
      <c r="C95" s="48">
        <v>1</v>
      </c>
      <c r="D95" s="48" t="s">
        <v>251</v>
      </c>
      <c r="E95" s="48">
        <v>20</v>
      </c>
      <c r="F95" s="51"/>
      <c r="G95" s="7">
        <f t="shared" si="3"/>
        <v>0</v>
      </c>
      <c r="H95" s="53"/>
    </row>
    <row r="96" spans="1:8" ht="35.25" customHeight="1" thickBot="1" x14ac:dyDescent="0.25">
      <c r="A96" s="48">
        <v>60</v>
      </c>
      <c r="B96" s="49" t="s">
        <v>254</v>
      </c>
      <c r="C96" s="48">
        <v>0.5</v>
      </c>
      <c r="D96" s="48" t="s">
        <v>251</v>
      </c>
      <c r="E96" s="48">
        <v>40</v>
      </c>
      <c r="F96" s="51"/>
      <c r="G96" s="7">
        <f t="shared" si="3"/>
        <v>0</v>
      </c>
      <c r="H96" s="53"/>
    </row>
    <row r="97" spans="1:8" ht="35.25" customHeight="1" thickBot="1" x14ac:dyDescent="0.25">
      <c r="A97" s="48">
        <v>61</v>
      </c>
      <c r="B97" s="49" t="s">
        <v>255</v>
      </c>
      <c r="C97" s="48">
        <v>1</v>
      </c>
      <c r="D97" s="48" t="s">
        <v>256</v>
      </c>
      <c r="E97" s="48">
        <v>20</v>
      </c>
      <c r="F97" s="51"/>
      <c r="G97" s="7">
        <f t="shared" si="3"/>
        <v>0</v>
      </c>
      <c r="H97" s="53"/>
    </row>
    <row r="98" spans="1:8" ht="35.25" customHeight="1" thickBot="1" x14ac:dyDescent="0.25">
      <c r="A98" s="48">
        <v>62</v>
      </c>
      <c r="B98" s="49" t="s">
        <v>257</v>
      </c>
      <c r="C98" s="48">
        <v>1</v>
      </c>
      <c r="D98" s="48" t="s">
        <v>251</v>
      </c>
      <c r="E98" s="48">
        <v>20</v>
      </c>
      <c r="F98" s="51"/>
      <c r="G98" s="7">
        <f t="shared" si="3"/>
        <v>0</v>
      </c>
      <c r="H98" s="53"/>
    </row>
    <row r="99" spans="1:8" ht="35.25" customHeight="1" thickBot="1" x14ac:dyDescent="0.25">
      <c r="A99" s="48">
        <v>63</v>
      </c>
      <c r="B99" s="49" t="s">
        <v>258</v>
      </c>
      <c r="C99" s="48">
        <v>1</v>
      </c>
      <c r="D99" s="48" t="s">
        <v>251</v>
      </c>
      <c r="E99" s="48">
        <v>20</v>
      </c>
      <c r="F99" s="51"/>
      <c r="G99" s="7">
        <f t="shared" si="3"/>
        <v>0</v>
      </c>
      <c r="H99" s="53"/>
    </row>
    <row r="100" spans="1:8" ht="35.25" customHeight="1" thickBot="1" x14ac:dyDescent="0.25">
      <c r="A100" s="48">
        <v>64</v>
      </c>
      <c r="B100" s="49" t="s">
        <v>259</v>
      </c>
      <c r="C100" s="48">
        <v>2</v>
      </c>
      <c r="D100" s="48" t="s">
        <v>5</v>
      </c>
      <c r="E100" s="48">
        <v>10</v>
      </c>
      <c r="F100" s="51"/>
      <c r="G100" s="7">
        <f t="shared" si="3"/>
        <v>0</v>
      </c>
      <c r="H100" s="53"/>
    </row>
    <row r="101" spans="1:8" ht="59.25" customHeight="1" thickBot="1" x14ac:dyDescent="0.25">
      <c r="A101" s="48">
        <v>65</v>
      </c>
      <c r="B101" s="49" t="s">
        <v>260</v>
      </c>
      <c r="C101" s="48">
        <v>1</v>
      </c>
      <c r="D101" s="48" t="s">
        <v>207</v>
      </c>
      <c r="E101" s="48">
        <v>20</v>
      </c>
      <c r="F101" s="51"/>
      <c r="G101" s="7">
        <f t="shared" si="3"/>
        <v>0</v>
      </c>
      <c r="H101" s="53"/>
    </row>
    <row r="102" spans="1:8" ht="35.25" customHeight="1" thickBot="1" x14ac:dyDescent="0.25">
      <c r="A102" s="48">
        <v>66</v>
      </c>
      <c r="B102" s="49" t="s">
        <v>261</v>
      </c>
      <c r="C102" s="48">
        <v>10</v>
      </c>
      <c r="D102" s="48" t="s">
        <v>28</v>
      </c>
      <c r="E102" s="48">
        <v>2</v>
      </c>
      <c r="F102" s="51"/>
      <c r="G102" s="7">
        <f t="shared" si="3"/>
        <v>0</v>
      </c>
      <c r="H102" s="53"/>
    </row>
    <row r="103" spans="1:8" ht="35.25" customHeight="1" thickBot="1" x14ac:dyDescent="0.25">
      <c r="A103" s="48">
        <v>67</v>
      </c>
      <c r="B103" s="49" t="s">
        <v>262</v>
      </c>
      <c r="C103" s="48">
        <v>2.5</v>
      </c>
      <c r="D103" s="48" t="s">
        <v>28</v>
      </c>
      <c r="E103" s="48">
        <v>8</v>
      </c>
      <c r="F103" s="51"/>
      <c r="G103" s="7">
        <f t="shared" si="3"/>
        <v>0</v>
      </c>
      <c r="H103" s="53"/>
    </row>
    <row r="104" spans="1:8" ht="35.25" customHeight="1" thickBot="1" x14ac:dyDescent="0.25">
      <c r="A104" s="48">
        <v>68</v>
      </c>
      <c r="B104" s="49" t="s">
        <v>263</v>
      </c>
      <c r="C104" s="48">
        <v>5</v>
      </c>
      <c r="D104" s="48" t="s">
        <v>28</v>
      </c>
      <c r="E104" s="48">
        <v>4</v>
      </c>
      <c r="F104" s="51"/>
      <c r="G104" s="7">
        <f t="shared" si="3"/>
        <v>0</v>
      </c>
      <c r="H104" s="53"/>
    </row>
    <row r="105" spans="1:8" ht="35.25" customHeight="1" thickBot="1" x14ac:dyDescent="0.25">
      <c r="A105" s="48">
        <v>69</v>
      </c>
      <c r="B105" s="49" t="s">
        <v>264</v>
      </c>
      <c r="C105" s="48">
        <v>2</v>
      </c>
      <c r="D105" s="48" t="s">
        <v>28</v>
      </c>
      <c r="E105" s="48">
        <v>10</v>
      </c>
      <c r="F105" s="51"/>
      <c r="G105" s="7">
        <f t="shared" si="3"/>
        <v>0</v>
      </c>
      <c r="H105" s="53"/>
    </row>
    <row r="106" spans="1:8" ht="59.25" customHeight="1" thickBot="1" x14ac:dyDescent="0.25">
      <c r="A106" s="48">
        <v>70</v>
      </c>
      <c r="B106" s="49" t="s">
        <v>265</v>
      </c>
      <c r="C106" s="48">
        <v>1</v>
      </c>
      <c r="D106" s="48" t="s">
        <v>10</v>
      </c>
      <c r="E106" s="48">
        <v>20</v>
      </c>
      <c r="F106" s="51"/>
      <c r="G106" s="7">
        <f t="shared" si="3"/>
        <v>0</v>
      </c>
      <c r="H106" s="53"/>
    </row>
    <row r="107" spans="1:8" ht="45.75" customHeight="1" thickBot="1" x14ac:dyDescent="0.25">
      <c r="A107" s="48">
        <v>71</v>
      </c>
      <c r="B107" s="49" t="s">
        <v>266</v>
      </c>
      <c r="C107" s="48">
        <v>1</v>
      </c>
      <c r="D107" s="48" t="s">
        <v>29</v>
      </c>
      <c r="E107" s="48">
        <v>20</v>
      </c>
      <c r="F107" s="51"/>
      <c r="G107" s="7">
        <f t="shared" si="3"/>
        <v>0</v>
      </c>
      <c r="H107" s="53"/>
    </row>
    <row r="108" spans="1:8" ht="45.75" customHeight="1" thickBot="1" x14ac:dyDescent="0.25">
      <c r="A108" s="48">
        <v>72</v>
      </c>
      <c r="B108" s="49" t="s">
        <v>267</v>
      </c>
      <c r="C108" s="48">
        <v>1</v>
      </c>
      <c r="D108" s="48" t="s">
        <v>10</v>
      </c>
      <c r="E108" s="48">
        <v>20</v>
      </c>
      <c r="F108" s="51"/>
      <c r="G108" s="7">
        <f t="shared" si="3"/>
        <v>0</v>
      </c>
      <c r="H108" s="53"/>
    </row>
    <row r="109" spans="1:8" ht="45.75" customHeight="1" thickBot="1" x14ac:dyDescent="0.25">
      <c r="A109" s="48">
        <v>73</v>
      </c>
      <c r="B109" s="49" t="s">
        <v>268</v>
      </c>
      <c r="C109" s="48">
        <v>4</v>
      </c>
      <c r="D109" s="48" t="s">
        <v>10</v>
      </c>
      <c r="E109" s="48">
        <v>5</v>
      </c>
      <c r="F109" s="51"/>
      <c r="G109" s="7">
        <f t="shared" si="3"/>
        <v>0</v>
      </c>
      <c r="H109" s="53"/>
    </row>
    <row r="110" spans="1:8" ht="35.25" customHeight="1" thickBot="1" x14ac:dyDescent="0.25">
      <c r="A110" s="48">
        <v>74</v>
      </c>
      <c r="B110" s="49" t="s">
        <v>269</v>
      </c>
      <c r="C110" s="48">
        <v>2</v>
      </c>
      <c r="D110" s="48" t="s">
        <v>79</v>
      </c>
      <c r="E110" s="48">
        <v>10</v>
      </c>
      <c r="F110" s="51"/>
      <c r="G110" s="7">
        <f t="shared" si="3"/>
        <v>0</v>
      </c>
      <c r="H110" s="53"/>
    </row>
    <row r="111" spans="1:8" ht="35.25" customHeight="1" thickBot="1" x14ac:dyDescent="0.25">
      <c r="A111" s="48">
        <v>75</v>
      </c>
      <c r="B111" s="49" t="s">
        <v>270</v>
      </c>
      <c r="C111" s="48">
        <v>2</v>
      </c>
      <c r="D111" s="48" t="s">
        <v>271</v>
      </c>
      <c r="E111" s="48">
        <v>10</v>
      </c>
      <c r="F111" s="51"/>
      <c r="G111" s="7">
        <f t="shared" si="3"/>
        <v>0</v>
      </c>
      <c r="H111" s="53"/>
    </row>
    <row r="112" spans="1:8" ht="35.25" customHeight="1" thickBot="1" x14ac:dyDescent="0.25">
      <c r="A112" s="48">
        <v>76</v>
      </c>
      <c r="B112" s="49" t="s">
        <v>272</v>
      </c>
      <c r="C112" s="48">
        <v>4</v>
      </c>
      <c r="D112" s="48" t="s">
        <v>273</v>
      </c>
      <c r="E112" s="48">
        <v>5</v>
      </c>
      <c r="F112" s="51"/>
      <c r="G112" s="7">
        <f t="shared" si="3"/>
        <v>0</v>
      </c>
      <c r="H112" s="53"/>
    </row>
    <row r="113" spans="1:8" ht="35.25" customHeight="1" thickBot="1" x14ac:dyDescent="0.25">
      <c r="A113" s="48">
        <v>77</v>
      </c>
      <c r="B113" s="49" t="s">
        <v>274</v>
      </c>
      <c r="C113" s="48">
        <v>2</v>
      </c>
      <c r="D113" s="48" t="s">
        <v>273</v>
      </c>
      <c r="E113" s="48">
        <v>10</v>
      </c>
      <c r="F113" s="51"/>
      <c r="G113" s="7">
        <f t="shared" si="3"/>
        <v>0</v>
      </c>
      <c r="H113" s="53"/>
    </row>
    <row r="114" spans="1:8" ht="35.25" customHeight="1" thickBot="1" x14ac:dyDescent="0.25">
      <c r="A114" s="48">
        <v>78</v>
      </c>
      <c r="B114" s="49" t="s">
        <v>275</v>
      </c>
      <c r="C114" s="48">
        <v>2</v>
      </c>
      <c r="D114" s="48" t="s">
        <v>276</v>
      </c>
      <c r="E114" s="48">
        <v>10</v>
      </c>
      <c r="F114" s="51"/>
      <c r="G114" s="7">
        <f t="shared" si="3"/>
        <v>0</v>
      </c>
      <c r="H114" s="53"/>
    </row>
    <row r="115" spans="1:8" ht="45" customHeight="1" thickBot="1" x14ac:dyDescent="0.25">
      <c r="A115" s="48">
        <v>79</v>
      </c>
      <c r="B115" s="49" t="s">
        <v>277</v>
      </c>
      <c r="C115" s="48">
        <v>2</v>
      </c>
      <c r="D115" s="48" t="s">
        <v>278</v>
      </c>
      <c r="E115" s="48">
        <v>10</v>
      </c>
      <c r="F115" s="51"/>
      <c r="G115" s="7">
        <f t="shared" si="3"/>
        <v>0</v>
      </c>
      <c r="H115" s="53"/>
    </row>
    <row r="116" spans="1:8" ht="35.25" customHeight="1" thickBot="1" x14ac:dyDescent="0.25">
      <c r="A116" s="48">
        <v>80</v>
      </c>
      <c r="B116" s="49" t="s">
        <v>279</v>
      </c>
      <c r="C116" s="48">
        <v>2.5</v>
      </c>
      <c r="D116" s="48" t="s">
        <v>249</v>
      </c>
      <c r="E116" s="48">
        <v>8</v>
      </c>
      <c r="F116" s="51"/>
      <c r="G116" s="7">
        <f t="shared" si="3"/>
        <v>0</v>
      </c>
      <c r="H116" s="53"/>
    </row>
    <row r="117" spans="1:8" ht="35.25" customHeight="1" thickBot="1" x14ac:dyDescent="0.25">
      <c r="A117" s="48">
        <v>81</v>
      </c>
      <c r="B117" s="49" t="s">
        <v>280</v>
      </c>
      <c r="C117" s="48">
        <v>5</v>
      </c>
      <c r="D117" s="48" t="s">
        <v>281</v>
      </c>
      <c r="E117" s="48">
        <v>4</v>
      </c>
      <c r="F117" s="51"/>
      <c r="G117" s="7">
        <f t="shared" si="3"/>
        <v>0</v>
      </c>
      <c r="H117" s="53"/>
    </row>
    <row r="118" spans="1:8" ht="35.25" customHeight="1" thickBot="1" x14ac:dyDescent="0.25">
      <c r="A118" s="48">
        <v>82</v>
      </c>
      <c r="B118" s="49" t="s">
        <v>282</v>
      </c>
      <c r="C118" s="48">
        <v>2</v>
      </c>
      <c r="D118" s="48" t="s">
        <v>281</v>
      </c>
      <c r="E118" s="48">
        <v>10</v>
      </c>
      <c r="F118" s="51"/>
      <c r="G118" s="7">
        <f t="shared" si="3"/>
        <v>0</v>
      </c>
      <c r="H118" s="53"/>
    </row>
    <row r="119" spans="1:8" ht="35.25" customHeight="1" thickBot="1" x14ac:dyDescent="0.25">
      <c r="A119" s="48">
        <v>83</v>
      </c>
      <c r="B119" s="49" t="s">
        <v>283</v>
      </c>
      <c r="C119" s="48">
        <v>1</v>
      </c>
      <c r="D119" s="48" t="s">
        <v>281</v>
      </c>
      <c r="E119" s="48">
        <v>20</v>
      </c>
      <c r="F119" s="51"/>
      <c r="G119" s="7">
        <f t="shared" si="3"/>
        <v>0</v>
      </c>
      <c r="H119" s="53"/>
    </row>
    <row r="120" spans="1:8" ht="35.25" customHeight="1" thickBot="1" x14ac:dyDescent="0.25">
      <c r="A120" s="48">
        <v>84</v>
      </c>
      <c r="B120" s="49" t="s">
        <v>284</v>
      </c>
      <c r="C120" s="48">
        <v>4</v>
      </c>
      <c r="D120" s="48" t="s">
        <v>197</v>
      </c>
      <c r="E120" s="48">
        <v>5</v>
      </c>
      <c r="F120" s="51"/>
      <c r="G120" s="7">
        <f t="shared" si="3"/>
        <v>0</v>
      </c>
      <c r="H120" s="53"/>
    </row>
    <row r="121" spans="1:8" ht="35.25" customHeight="1" thickBot="1" x14ac:dyDescent="0.25">
      <c r="A121" s="48">
        <v>85</v>
      </c>
      <c r="B121" s="49" t="s">
        <v>285</v>
      </c>
      <c r="C121" s="48">
        <v>1</v>
      </c>
      <c r="D121" s="48" t="s">
        <v>281</v>
      </c>
      <c r="E121" s="48">
        <v>20</v>
      </c>
      <c r="F121" s="51"/>
      <c r="G121" s="7">
        <f t="shared" si="3"/>
        <v>0</v>
      </c>
      <c r="H121" s="53"/>
    </row>
    <row r="122" spans="1:8" ht="95.25" customHeight="1" thickBot="1" x14ac:dyDescent="0.25">
      <c r="A122" s="48">
        <v>86</v>
      </c>
      <c r="B122" s="49" t="s">
        <v>286</v>
      </c>
      <c r="C122" s="48">
        <v>5</v>
      </c>
      <c r="D122" s="48" t="s">
        <v>287</v>
      </c>
      <c r="E122" s="48">
        <v>4</v>
      </c>
      <c r="F122" s="51"/>
      <c r="G122" s="7">
        <f t="shared" si="3"/>
        <v>0</v>
      </c>
      <c r="H122" s="53"/>
    </row>
    <row r="123" spans="1:8" ht="27" customHeight="1" thickBot="1" x14ac:dyDescent="0.25">
      <c r="A123" s="93" t="s">
        <v>12</v>
      </c>
      <c r="B123" s="93"/>
      <c r="C123" s="93"/>
      <c r="D123" s="93"/>
      <c r="E123" s="93"/>
      <c r="F123" s="57">
        <f>SUM(F84:F122)</f>
        <v>0</v>
      </c>
      <c r="G123" s="50">
        <f>IF(SUM(G84:G122)&lt;20,SUM(G84:G122),20)</f>
        <v>0</v>
      </c>
      <c r="H123" s="47"/>
    </row>
    <row r="124" spans="1:8" ht="13.5" thickBot="1" x14ac:dyDescent="0.25"/>
    <row r="125" spans="1:8" ht="33" customHeight="1" thickBot="1" x14ac:dyDescent="0.25">
      <c r="A125" s="86" t="s">
        <v>295</v>
      </c>
      <c r="B125" s="87"/>
      <c r="C125" s="87"/>
      <c r="D125" s="87"/>
      <c r="E125" s="88"/>
      <c r="F125" s="50">
        <f>F123+F79+F73+F66+F54+F23+F9</f>
        <v>0</v>
      </c>
      <c r="G125" s="50">
        <f>G123+G79+G73+G66+G54+G23+G9</f>
        <v>0</v>
      </c>
      <c r="H125" s="55"/>
    </row>
  </sheetData>
  <sheetProtection password="FE13" sheet="1" objects="1" scenarios="1" formatColumns="0" formatRows="0" selectLockedCells="1"/>
  <mergeCells count="17">
    <mergeCell ref="A1:H1"/>
    <mergeCell ref="A2:H2"/>
    <mergeCell ref="A26:H26"/>
    <mergeCell ref="A5:H5"/>
    <mergeCell ref="A9:E9"/>
    <mergeCell ref="A12:H12"/>
    <mergeCell ref="A82:H82"/>
    <mergeCell ref="A123:E123"/>
    <mergeCell ref="A125:E125"/>
    <mergeCell ref="A23:E23"/>
    <mergeCell ref="A54:E54"/>
    <mergeCell ref="A57:H57"/>
    <mergeCell ref="A66:E66"/>
    <mergeCell ref="A69:H69"/>
    <mergeCell ref="A73:E73"/>
    <mergeCell ref="A76:H76"/>
    <mergeCell ref="A79:E79"/>
  </mergeCells>
  <phoneticPr fontId="0" type="noConversion"/>
  <pageMargins left="0.511811024" right="0.511811024" top="0.78740157499999996" bottom="0.78740157499999996" header="0.31496062000000002" footer="0.31496062000000002"/>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G7"/>
  <sheetViews>
    <sheetView showGridLines="0" zoomScale="160" zoomScaleNormal="160" workbookViewId="0"/>
  </sheetViews>
  <sheetFormatPr defaultRowHeight="15" x14ac:dyDescent="0.25"/>
  <cols>
    <col min="3" max="3" width="14.7109375" customWidth="1"/>
    <col min="4" max="4" width="20.140625" customWidth="1"/>
    <col min="5" max="5" width="18.5703125" customWidth="1"/>
    <col min="6" max="6" width="10.85546875" customWidth="1"/>
  </cols>
  <sheetData>
    <row r="1" spans="3:7" ht="15.75" thickBot="1" x14ac:dyDescent="0.3"/>
    <row r="2" spans="3:7" ht="24" thickBot="1" x14ac:dyDescent="0.4">
      <c r="D2" s="94" t="s">
        <v>299</v>
      </c>
      <c r="E2" s="94"/>
      <c r="G2" s="20"/>
    </row>
    <row r="3" spans="3:7" ht="35.25" customHeight="1" thickBot="1" x14ac:dyDescent="0.3">
      <c r="D3" s="21" t="s">
        <v>4</v>
      </c>
      <c r="E3" s="21" t="s">
        <v>36</v>
      </c>
      <c r="F3" s="21" t="s">
        <v>309</v>
      </c>
    </row>
    <row r="4" spans="3:7" ht="44.25" customHeight="1" thickBot="1" x14ac:dyDescent="0.3">
      <c r="C4" s="19" t="s">
        <v>296</v>
      </c>
      <c r="D4" s="58">
        <f>'RSC I - Anexo II'!F97</f>
        <v>0</v>
      </c>
      <c r="E4" s="58">
        <f>'RSC I - Anexo II'!G97</f>
        <v>0</v>
      </c>
      <c r="F4" s="58">
        <v>100</v>
      </c>
    </row>
    <row r="5" spans="3:7" ht="44.25" customHeight="1" thickBot="1" x14ac:dyDescent="0.3">
      <c r="C5" s="19" t="s">
        <v>297</v>
      </c>
      <c r="D5" s="58">
        <f>'RSC II - Anexo III'!F61</f>
        <v>0</v>
      </c>
      <c r="E5" s="58">
        <f>'RSC II - Anexo III'!G61</f>
        <v>0</v>
      </c>
      <c r="F5" s="58">
        <v>100</v>
      </c>
    </row>
    <row r="6" spans="3:7" ht="44.25" customHeight="1" thickBot="1" x14ac:dyDescent="0.3">
      <c r="C6" s="67" t="s">
        <v>298</v>
      </c>
      <c r="D6" s="58">
        <f>'RSC III - Anexo IV'!F125</f>
        <v>0</v>
      </c>
      <c r="E6" s="58">
        <f>'RSC III - Anexo IV'!G125</f>
        <v>0</v>
      </c>
      <c r="F6" s="58">
        <v>100</v>
      </c>
    </row>
    <row r="7" spans="3:7" ht="40.5" customHeight="1" thickBot="1" x14ac:dyDescent="0.3">
      <c r="C7" s="67" t="s">
        <v>306</v>
      </c>
      <c r="D7" s="58">
        <f>SUM(D4:D6)</f>
        <v>0</v>
      </c>
      <c r="E7" s="58">
        <f>SUM(E4:E6)</f>
        <v>0</v>
      </c>
      <c r="F7" s="58" t="s">
        <v>310</v>
      </c>
    </row>
  </sheetData>
  <sheetProtection password="FE13" sheet="1" objects="1" scenarios="1" selectLockedCells="1"/>
  <mergeCells count="1">
    <mergeCell ref="D2:E2"/>
  </mergeCells>
  <phoneticPr fontId="0" type="noConversion"/>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showGridLines="0" workbookViewId="0">
      <selection activeCell="A3" sqref="A3"/>
    </sheetView>
  </sheetViews>
  <sheetFormatPr defaultRowHeight="15" x14ac:dyDescent="0.25"/>
  <sheetData>
    <row r="1" spans="1:1" x14ac:dyDescent="0.25">
      <c r="A1" s="70" t="s">
        <v>312</v>
      </c>
    </row>
    <row r="2" spans="1:1" x14ac:dyDescent="0.25">
      <c r="A2" s="70" t="s">
        <v>313</v>
      </c>
    </row>
  </sheetData>
  <sheetProtection password="FE13" sheet="1" objects="1" scenarios="1"/>
  <phoneticPr fontId="0" type="noConversion"/>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6</vt:i4>
      </vt:variant>
    </vt:vector>
  </HeadingPairs>
  <TitlesOfParts>
    <vt:vector size="6" baseType="lpstr">
      <vt:lpstr>Diretrizes</vt:lpstr>
      <vt:lpstr>RSC I - Anexo II</vt:lpstr>
      <vt:lpstr>RSC II - Anexo III</vt:lpstr>
      <vt:lpstr>RSC III - Anexo IV</vt:lpstr>
      <vt:lpstr>Total</vt:lpstr>
      <vt:lpstr>Inf</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Walter Mikos</dc:creator>
  <cp:lastModifiedBy>Debora Bortolotti</cp:lastModifiedBy>
  <cp:lastPrinted>2014-03-27T19:45:53Z</cp:lastPrinted>
  <dcterms:created xsi:type="dcterms:W3CDTF">2014-03-26T19:49:13Z</dcterms:created>
  <dcterms:modified xsi:type="dcterms:W3CDTF">2017-03-23T17:12:11Z</dcterms:modified>
</cp:coreProperties>
</file>